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15" windowHeight="7920" activeTab="0"/>
  </bookViews>
  <sheets>
    <sheet name="Pejlinger B1" sheetId="1" r:id="rId1"/>
    <sheet name="Ydelser B1" sheetId="2" r:id="rId2"/>
    <sheet name="Pejling B2" sheetId="3" r:id="rId3"/>
    <sheet name="Ydelser B2" sheetId="4" r:id="rId4"/>
    <sheet name="Pejlinger B3" sheetId="5" r:id="rId5"/>
    <sheet name="Ydelser B3" sheetId="6" r:id="rId6"/>
    <sheet name="Pejlinger B4" sheetId="7" r:id="rId7"/>
    <sheet name="Ydelser B4" sheetId="8" r:id="rId8"/>
    <sheet name="Ydelser" sheetId="9" r:id="rId9"/>
    <sheet name="Bakterieprøver" sheetId="10" r:id="rId10"/>
    <sheet name="Pejlinger" sheetId="11" r:id="rId11"/>
    <sheet name="Tæller" sheetId="12" r:id="rId12"/>
    <sheet name="Logbog" sheetId="13" r:id="rId1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<sst xmlns="http://schemas.openxmlformats.org/spreadsheetml/2006/main" count="530" uniqueCount="75">
  <si>
    <t>Boring</t>
  </si>
  <si>
    <t>Øvre/nedre</t>
  </si>
  <si>
    <t>Enhed</t>
  </si>
  <si>
    <t>Sekunder</t>
  </si>
  <si>
    <t>Dato</t>
  </si>
  <si>
    <t>Øvre</t>
  </si>
  <si>
    <t>Nedre</t>
  </si>
  <si>
    <t>x0.001</t>
  </si>
  <si>
    <t>x0.01</t>
  </si>
  <si>
    <t>Afgang VV</t>
  </si>
  <si>
    <t>Coli</t>
  </si>
  <si>
    <t>Kim</t>
  </si>
  <si>
    <t>Ja, se foto</t>
  </si>
  <si>
    <t>Nej</t>
  </si>
  <si>
    <t>Drift</t>
  </si>
  <si>
    <t>Ro</t>
  </si>
  <si>
    <t>1 gang pr. måned bakterieprøve i begge glas afgang VV + ved ændringer</t>
  </si>
  <si>
    <t>Pejlinger og ydelser en gang om måneden</t>
  </si>
  <si>
    <t>x0,01</t>
  </si>
  <si>
    <t>100 liter</t>
  </si>
  <si>
    <t>10 liter</t>
  </si>
  <si>
    <t>m3/timen</t>
  </si>
  <si>
    <t>Øvre drift</t>
  </si>
  <si>
    <t>Øvre ro</t>
  </si>
  <si>
    <t>Nedre drift</t>
  </si>
  <si>
    <t>Nedre ro</t>
  </si>
  <si>
    <t>øvre m³/timen</t>
  </si>
  <si>
    <t>nedre m³/timen</t>
  </si>
  <si>
    <t>Øvre m³/timen</t>
  </si>
  <si>
    <t>Nedre m³/timen</t>
  </si>
  <si>
    <t>Nedre m³/t</t>
  </si>
  <si>
    <t>Sænkning øvre</t>
  </si>
  <si>
    <t>Sænkning nedre</t>
  </si>
  <si>
    <t>Øvre kapacitet m³/t</t>
  </si>
  <si>
    <t>Nedre kapacitet m³/t</t>
  </si>
  <si>
    <t>Samlet kapacitet</t>
  </si>
  <si>
    <t>Specifik ydelse</t>
  </si>
  <si>
    <t>m³/t / m sænkning</t>
  </si>
  <si>
    <t xml:space="preserve">Sænkning </t>
  </si>
  <si>
    <t>Samlet kapacitet = øvre m³/t + nedre m³/t</t>
  </si>
  <si>
    <t>Specifik ydelse = Samlet kapacitet / sænkning nedre</t>
  </si>
  <si>
    <t>nedre (m)</t>
  </si>
  <si>
    <t>øvre + nedre (m³/t)</t>
  </si>
  <si>
    <t>B1</t>
  </si>
  <si>
    <t>B2</t>
  </si>
  <si>
    <t>B3</t>
  </si>
  <si>
    <t>B4</t>
  </si>
  <si>
    <t>Tæller 1</t>
  </si>
  <si>
    <t>Killian palletanke nedtaget</t>
  </si>
  <si>
    <t>Hændelse</t>
  </si>
  <si>
    <t>Slanger udlagt igen og tændt for øvre B2, 3 og 4</t>
  </si>
  <si>
    <t>Brændt udkrudt, slået græs, taget prøver og pejlinger</t>
  </si>
  <si>
    <t>Bundfældningstank tømt af Holger Kloak</t>
  </si>
  <si>
    <t>Eurofins har taget prøver</t>
  </si>
  <si>
    <t>Boring 4 nedre stået af, så reguleret boring 2 pga. vandmangel</t>
  </si>
  <si>
    <t>Taget prøve og pejlet, dog ikke boring 4. To målere ved boring 2 og 4 skal skiftes, da vi ikke kan aflæse pga. okker. Slanger til Killian anlæg skal tages ned. Brændt ukrudt og slået græs</t>
  </si>
  <si>
    <t>Modem opsat, men nu kan SRO ikke kalde op. Jeg fejlmelder i morgen</t>
  </si>
  <si>
    <t>?</t>
  </si>
  <si>
    <t>Ny pumpe isat boring 4 og afmonteret slanger ved Killian anlæg</t>
  </si>
  <si>
    <t>Modem virker med hjælp fra Grundfos</t>
  </si>
  <si>
    <t>Taget pejlinger i drift og ro, boring 4, samt bakterieprøver af afgang VV og B4 nedre</t>
  </si>
  <si>
    <t>B4 nedre</t>
  </si>
  <si>
    <t>NA</t>
  </si>
  <si>
    <t>Taget pejlinger i drift og ro, samt bakterieprøver af afgang VV. Ved boring 2 nedre, der måles der ikke tryk og ur kører heller ikke</t>
  </si>
  <si>
    <t>Elektriker har kigget på boring 2, og det lader til, at pumpen er stået af. SR undersøger nærmere</t>
  </si>
  <si>
    <t>Ny pumpe isat boring 2 nedre</t>
  </si>
  <si>
    <t>Motioner åbne råvandsventiler</t>
  </si>
  <si>
    <t>Rense/udskifte filter for luftindtag på iltningstårn</t>
  </si>
  <si>
    <t>Rense/udskifte filter på affugter</t>
  </si>
  <si>
    <t>Rense/udskifte pollenfilter på iltningsblæser</t>
  </si>
  <si>
    <t>Tjekke/udskifte olie på kompressor og tømme for vand</t>
  </si>
  <si>
    <t>Visuel inspektion af rentvandstank</t>
  </si>
  <si>
    <t>Tjekke højde på filtermateriale</t>
  </si>
  <si>
    <t>F1 42, F2 40, F3 39</t>
  </si>
  <si>
    <t xml:space="preserve">Taget pejlinger i drift og ro, samt bakterieprøver af afgang VV. 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</si>
</sst>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mmm/yyyy"/>
    <numFmt numFmtId="167" formatCode="&quot;Ja&quot;;&quot;Ja&quot;;&quot;Nej&quot;"/>
    <numFmt numFmtId="168" formatCode="&quot;Sand&quot;;&quot;Sand&quot;;&quot;Falsk&quot;"/>
    <numFmt numFmtId="169" formatCode="&quot;Til&quot;;&quot;Til&quot;;&quot;Fra&quot;"/>
    <numFmt numFmtId="170" formatCode="[$€-2]\ #.##000_);[Red]\([$€-2]\ #.##000\)"/>
    <numFmt numFmtId="171" formatCode="d\-mmm\-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36" fillId="0" borderId="0" xfId="0" applyFon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5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8" fillId="0" borderId="10" xfId="0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B1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55"/>
          <c:w val="0.859"/>
          <c:h val="0.93675"/>
        </c:manualLayout>
      </c:layout>
      <c:lineChart>
        <c:grouping val="standard"/>
        <c:varyColors val="0"/>
        <c:ser>
          <c:idx val="2"/>
          <c:order val="0"/>
          <c:tx>
            <c:strRef>
              <c:f>'Pejlinger B1'!$C$1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B1'!$C$2:$C$17</c:f>
              <c:numCache/>
            </c:numRef>
          </c:val>
          <c:smooth val="0"/>
        </c:ser>
        <c:ser>
          <c:idx val="3"/>
          <c:order val="1"/>
          <c:tx>
            <c:strRef>
              <c:f>'Pejlinger B1'!$D$1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B1'!$D$2:$D$17</c:f>
              <c:numCache/>
            </c:numRef>
          </c:val>
          <c:smooth val="0"/>
        </c:ser>
        <c:ser>
          <c:idx val="5"/>
          <c:order val="2"/>
          <c:tx>
            <c:strRef>
              <c:f>'Pejlinger B1'!$F$1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B1'!$F$2:$F$17</c:f>
              <c:numCache/>
            </c:numRef>
          </c:val>
          <c:smooth val="0"/>
        </c:ser>
        <c:ser>
          <c:idx val="6"/>
          <c:order val="3"/>
          <c:tx>
            <c:strRef>
              <c:f>'Pejlinger B1'!$G$1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B1'!$A$2:$A$17</c:f>
              <c:strCache/>
            </c:strRef>
          </c:cat>
          <c:val>
            <c:numRef>
              <c:f>'Pejlinger B1'!$G$2:$G$17</c:f>
              <c:numCache/>
            </c:numRef>
          </c:val>
          <c:smooth val="0"/>
        </c:ser>
        <c:marker val="1"/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05915"/>
        <c:crosses val="autoZero"/>
        <c:auto val="0"/>
        <c:lblOffset val="100"/>
        <c:tickLblSkip val="1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2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25"/>
          <c:y val="0.06675"/>
          <c:w val="0.45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B4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55"/>
          <c:w val="0.85825"/>
          <c:h val="0.93675"/>
        </c:manualLayout>
      </c:layout>
      <c:lineChart>
        <c:grouping val="standard"/>
        <c:varyColors val="0"/>
        <c:ser>
          <c:idx val="2"/>
          <c:order val="0"/>
          <c:tx>
            <c:strRef>
              <c:f>'Pejlinger B4'!$C$1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B4'!$C$2:$C$20</c:f>
              <c:numCache/>
            </c:numRef>
          </c:val>
          <c:smooth val="0"/>
        </c:ser>
        <c:ser>
          <c:idx val="3"/>
          <c:order val="1"/>
          <c:tx>
            <c:strRef>
              <c:f>'Pejlinger B4'!$D$1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B4'!$D$2:$D$20</c:f>
              <c:numCache/>
            </c:numRef>
          </c:val>
          <c:smooth val="0"/>
        </c:ser>
        <c:ser>
          <c:idx val="4"/>
          <c:order val="2"/>
          <c:tx>
            <c:strRef>
              <c:f>'Pejlinger B4'!$F$1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B4'!$F$2:$F$20</c:f>
              <c:numCache/>
            </c:numRef>
          </c:val>
          <c:smooth val="0"/>
        </c:ser>
        <c:ser>
          <c:idx val="5"/>
          <c:order val="3"/>
          <c:tx>
            <c:strRef>
              <c:f>'Pejlinger B4'!$G$1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B4'!$A$2:$A$20</c:f>
              <c:strCache/>
            </c:strRef>
          </c:cat>
          <c:val>
            <c:numRef>
              <c:f>'Pejlinger B4'!$G$2:$G$20</c:f>
              <c:numCache/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56421"/>
        <c:crosses val="autoZero"/>
        <c:auto val="0"/>
        <c:lblOffset val="100"/>
        <c:tickLblSkip val="1"/>
        <c:noMultiLvlLbl val="0"/>
      </c:catAx>
      <c:valAx>
        <c:axId val="20056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4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06675"/>
          <c:w val="0.452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B4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525"/>
          <c:w val="0.81375"/>
          <c:h val="0.918"/>
        </c:manualLayout>
      </c:layout>
      <c:lineChart>
        <c:grouping val="standard"/>
        <c:varyColors val="0"/>
        <c:ser>
          <c:idx val="3"/>
          <c:order val="0"/>
          <c:tx>
            <c:strRef>
              <c:f>'Ydelser B4'!$E$2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B4'!$A$3:$A$21</c:f>
              <c:strCache/>
            </c:strRef>
          </c:cat>
          <c:val>
            <c:numRef>
              <c:f>'Ydelser B4'!$E$3:$E$21</c:f>
              <c:numCache/>
            </c:numRef>
          </c:val>
          <c:smooth val="0"/>
        </c:ser>
        <c:ser>
          <c:idx val="6"/>
          <c:order val="1"/>
          <c:tx>
            <c:strRef>
              <c:f>'Ydelser B4'!$H$2</c:f>
              <c:strCache>
                <c:ptCount val="1"/>
                <c:pt idx="0">
                  <c:v>Nedre m³/timen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B4'!$A$3:$A$21</c:f>
              <c:strCache/>
            </c:strRef>
          </c:cat>
          <c:val>
            <c:numRef>
              <c:f>'Ydelser B4'!$H$3:$H$21</c:f>
              <c:numCache/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57375"/>
        <c:crosses val="autoZero"/>
        <c:auto val="0"/>
        <c:lblOffset val="100"/>
        <c:tickLblSkip val="1"/>
        <c:noMultiLvlLbl val="0"/>
      </c:catAx>
      <c:valAx>
        <c:axId val="13957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9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087"/>
          <c:w val="0.343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B4 - Specifik ydelse - m³/t/m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75"/>
          <c:w val="0.982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'Ydelser B4'!$K$2:$K$3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B4'!$A$4:$A$20</c:f>
              <c:strCache/>
            </c:strRef>
          </c:cat>
          <c:val>
            <c:numRef>
              <c:f>'Ydelser B4'!$K$4:$K$21</c:f>
              <c:numCache/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805561"/>
        <c:crosses val="autoZero"/>
        <c:auto val="0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0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525"/>
          <c:w val="0.7975"/>
          <c:h val="0.918"/>
        </c:manualLayout>
      </c:layout>
      <c:lineChart>
        <c:grouping val="standard"/>
        <c:varyColors val="0"/>
        <c:ser>
          <c:idx val="3"/>
          <c:order val="0"/>
          <c:tx>
            <c:strRef>
              <c:f>'Ydelser B1'!$E$2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B1'!$A$3:$A$23</c:f>
              <c:strCache/>
            </c:strRef>
          </c:cat>
          <c:val>
            <c:numRef>
              <c:f>'Ydelser B1'!$E$3:$E$23</c:f>
              <c:numCache/>
            </c:numRef>
          </c:val>
          <c:smooth val="0"/>
        </c:ser>
        <c:ser>
          <c:idx val="6"/>
          <c:order val="1"/>
          <c:tx>
            <c:strRef>
              <c:f>'Ydelser B1'!$H$2</c:f>
              <c:strCache>
                <c:ptCount val="1"/>
                <c:pt idx="0">
                  <c:v>nedre m³/timen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B1'!$A$3:$A$23</c:f>
              <c:strCache/>
            </c:strRef>
          </c:cat>
          <c:val>
            <c:numRef>
              <c:f>'Ydelser B1'!$H$3:$H$23</c:f>
              <c:numCache/>
            </c:numRef>
          </c:val>
          <c:smooth val="0"/>
        </c:ser>
        <c:marker val="1"/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77749"/>
        <c:crosses val="autoZero"/>
        <c:auto val="0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2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087"/>
          <c:w val="0.369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B1 - Specifik ydelse m³/t/m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75"/>
          <c:w val="0.98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'Ydelser B1'!$K$2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B1'!$A$3:$A$23</c:f>
              <c:strCache/>
            </c:strRef>
          </c:cat>
          <c:val>
            <c:numRef>
              <c:f>'Ydelser B1'!$K$3:$K$23</c:f>
              <c:numCache/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93807"/>
        <c:crosses val="autoZero"/>
        <c:auto val="0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B2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575"/>
          <c:w val="0.8592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'Pejling B2'!$C$1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B2'!$C$2:$C$22</c:f>
              <c:numCache/>
            </c:numRef>
          </c:val>
          <c:smooth val="0"/>
        </c:ser>
        <c:ser>
          <c:idx val="2"/>
          <c:order val="1"/>
          <c:tx>
            <c:strRef>
              <c:f>'Pejling B2'!$D$1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B2'!$D$2:$D$22</c:f>
              <c:numCache/>
            </c:numRef>
          </c:val>
          <c:smooth val="0"/>
        </c:ser>
        <c:ser>
          <c:idx val="3"/>
          <c:order val="2"/>
          <c:tx>
            <c:strRef>
              <c:f>'Pejling B2'!$F$1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B2'!$F$2:$F$22</c:f>
              <c:numCache/>
            </c:numRef>
          </c:val>
          <c:smooth val="0"/>
        </c:ser>
        <c:ser>
          <c:idx val="4"/>
          <c:order val="3"/>
          <c:tx>
            <c:strRef>
              <c:f>'Pejling B2'!$G$1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 B2'!$A$2:$A$22</c:f>
              <c:strCache/>
            </c:strRef>
          </c:cat>
          <c:val>
            <c:numRef>
              <c:f>'Pejling B2'!$G$2:$G$22</c:f>
              <c:numCache/>
            </c:numRef>
          </c:val>
          <c:smooth val="0"/>
        </c:ser>
        <c:marker val="1"/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0873"/>
        <c:crosses val="autoZero"/>
        <c:auto val="0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3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06475"/>
          <c:w val="0.450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B2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"/>
          <c:w val="0.81425"/>
          <c:h val="0.91375"/>
        </c:manualLayout>
      </c:layout>
      <c:lineChart>
        <c:grouping val="standard"/>
        <c:varyColors val="0"/>
        <c:ser>
          <c:idx val="3"/>
          <c:order val="0"/>
          <c:tx>
            <c:strRef>
              <c:f>'Ydelser B2'!$E$2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B2'!$A$3:$A$21</c:f>
              <c:strCache/>
            </c:strRef>
          </c:cat>
          <c:val>
            <c:numRef>
              <c:f>'Ydelser B2'!$E$3:$E$21</c:f>
              <c:numCache/>
            </c:numRef>
          </c:val>
          <c:smooth val="0"/>
        </c:ser>
        <c:ser>
          <c:idx val="6"/>
          <c:order val="1"/>
          <c:tx>
            <c:strRef>
              <c:f>'Ydelser B2'!$H$2</c:f>
              <c:strCache>
                <c:ptCount val="1"/>
                <c:pt idx="0">
                  <c:v>Nedre m³/timen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B2'!$A$3:$A$21</c:f>
              <c:strCache/>
            </c:strRef>
          </c:cat>
          <c:val>
            <c:numRef>
              <c:f>'Ydelser B2'!$H$3:$H$21</c:f>
              <c:numCache/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97059"/>
        <c:crosses val="autoZero"/>
        <c:auto val="0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36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09175"/>
          <c:w val="0.34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B2 - Specifik ydelse - m³/t/m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75"/>
          <c:w val="0.982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'Ydelser B2'!$K$2:$K$3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B2'!$A$4:$A$21</c:f>
              <c:strCache/>
            </c:strRef>
          </c:cat>
          <c:val>
            <c:numRef>
              <c:f>'Ydelser B2'!$K$4:$K$21</c:f>
              <c:numCache/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66781"/>
        <c:crosses val="autoZero"/>
        <c:auto val="0"/>
        <c:lblOffset val="100"/>
        <c:tickLblSkip val="1"/>
        <c:noMultiLvlLbl val="0"/>
      </c:catAx>
      <c:valAx>
        <c:axId val="6236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5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Pejlinger B3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55"/>
          <c:w val="0.859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'Pejlinger B3'!$C$1</c:f>
              <c:strCache>
                <c:ptCount val="1"/>
                <c:pt idx="0">
                  <c:v>Øvre drift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B3'!$C$2:$C$20</c:f>
              <c:numCache/>
            </c:numRef>
          </c:val>
          <c:smooth val="0"/>
        </c:ser>
        <c:ser>
          <c:idx val="2"/>
          <c:order val="1"/>
          <c:tx>
            <c:strRef>
              <c:f>'Pejlinger B3'!$D$1</c:f>
              <c:strCache>
                <c:ptCount val="1"/>
                <c:pt idx="0">
                  <c:v>Øvre 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B3'!$D$2:$D$20</c:f>
              <c:numCache/>
            </c:numRef>
          </c:val>
          <c:smooth val="0"/>
        </c:ser>
        <c:ser>
          <c:idx val="3"/>
          <c:order val="2"/>
          <c:tx>
            <c:strRef>
              <c:f>'Pejlinger B3'!$F$1</c:f>
              <c:strCache>
                <c:ptCount val="1"/>
                <c:pt idx="0">
                  <c:v>Nedre drift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B3'!$F$2:$F$20</c:f>
              <c:numCache/>
            </c:numRef>
          </c:val>
          <c:smooth val="0"/>
        </c:ser>
        <c:ser>
          <c:idx val="4"/>
          <c:order val="3"/>
          <c:tx>
            <c:strRef>
              <c:f>'Pejlinger B3'!$G$1</c:f>
              <c:strCache>
                <c:ptCount val="1"/>
                <c:pt idx="0">
                  <c:v>Nedre 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'Pejlinger B3'!$A$2:$A$20</c:f>
              <c:strCache/>
            </c:strRef>
          </c:cat>
          <c:val>
            <c:numRef>
              <c:f>'Pejlinger B3'!$G$2:$G$20</c:f>
              <c:numCache/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44471"/>
        <c:crosses val="autoZero"/>
        <c:auto val="0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30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06675"/>
          <c:w val="0.449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Ydelser B3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525"/>
          <c:w val="0.82375"/>
          <c:h val="0.91825"/>
        </c:manualLayout>
      </c:layout>
      <c:lineChart>
        <c:grouping val="standard"/>
        <c:varyColors val="0"/>
        <c:ser>
          <c:idx val="3"/>
          <c:order val="0"/>
          <c:tx>
            <c:strRef>
              <c:f>'Ydelser B3'!$E$2</c:f>
              <c:strCache>
                <c:ptCount val="1"/>
                <c:pt idx="0">
                  <c:v>Øvre m³/timen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B3'!$A$3:$A$21</c:f>
              <c:strCache/>
            </c:strRef>
          </c:cat>
          <c:val>
            <c:numRef>
              <c:f>'Ydelser B3'!$E$3:$E$21</c:f>
              <c:numCache/>
            </c:numRef>
          </c:val>
          <c:smooth val="0"/>
        </c:ser>
        <c:ser>
          <c:idx val="6"/>
          <c:order val="1"/>
          <c:tx>
            <c:strRef>
              <c:f>'Ydelser B3'!$H$2</c:f>
              <c:strCache>
                <c:ptCount val="1"/>
                <c:pt idx="0">
                  <c:v>Nedre m³/t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B3'!$A$3:$A$21</c:f>
              <c:strCache/>
            </c:strRef>
          </c:cat>
          <c:val>
            <c:numRef>
              <c:f>'Ydelser B3'!$H$3:$H$21</c:f>
              <c:numCache/>
            </c:numRef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07153"/>
        <c:crosses val="autoZero"/>
        <c:auto val="0"/>
        <c:lblOffset val="100"/>
        <c:tickLblSkip val="1"/>
        <c:noMultiLvlLbl val="0"/>
      </c:catAx>
      <c:valAx>
        <c:axId val="25707153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8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5"/>
          <c:y val="0.08675"/>
          <c:w val="0.30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B3 - Specifik ydelse - m³/t/m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05"/>
          <c:w val="0.982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'Ydelser B3'!$K$2:$K$3</c:f>
              <c:strCache>
                <c:ptCount val="1"/>
                <c:pt idx="0">
                  <c:v>m³/t / m sænkning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'Ydelser B3'!$A$4:$A$21</c:f>
              <c:strCache/>
            </c:strRef>
          </c:cat>
          <c:val>
            <c:numRef>
              <c:f>'Ydelser B3'!$K$4:$K$21</c:f>
              <c:numCache/>
            </c:numRef>
          </c:val>
          <c:smooth val="0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04619"/>
        <c:crosses val="autoZero"/>
        <c:auto val="0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9525</xdr:rowOff>
    </xdr:from>
    <xdr:to>
      <xdr:col>22</xdr:col>
      <xdr:colOff>600075</xdr:colOff>
      <xdr:row>26</xdr:row>
      <xdr:rowOff>190500</xdr:rowOff>
    </xdr:to>
    <xdr:graphicFrame>
      <xdr:nvGraphicFramePr>
        <xdr:cNvPr id="1" name="Diagram 1"/>
        <xdr:cNvGraphicFramePr/>
      </xdr:nvGraphicFramePr>
      <xdr:xfrm>
        <a:off x="7143750" y="200025"/>
        <a:ext cx="78962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6</xdr:row>
      <xdr:rowOff>95250</xdr:rowOff>
    </xdr:from>
    <xdr:to>
      <xdr:col>22</xdr:col>
      <xdr:colOff>371475</xdr:colOff>
      <xdr:row>26</xdr:row>
      <xdr:rowOff>95250</xdr:rowOff>
    </xdr:to>
    <xdr:graphicFrame>
      <xdr:nvGraphicFramePr>
        <xdr:cNvPr id="1" name="Diagram 1"/>
        <xdr:cNvGraphicFramePr/>
      </xdr:nvGraphicFramePr>
      <xdr:xfrm>
        <a:off x="9963150" y="1285875"/>
        <a:ext cx="66865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552450</xdr:colOff>
      <xdr:row>28</xdr:row>
      <xdr:rowOff>28575</xdr:rowOff>
    </xdr:from>
    <xdr:to>
      <xdr:col>22</xdr:col>
      <xdr:colOff>419100</xdr:colOff>
      <xdr:row>47</xdr:row>
      <xdr:rowOff>133350</xdr:rowOff>
    </xdr:to>
    <xdr:graphicFrame>
      <xdr:nvGraphicFramePr>
        <xdr:cNvPr id="2" name="Diagram 2"/>
        <xdr:cNvGraphicFramePr/>
      </xdr:nvGraphicFramePr>
      <xdr:xfrm>
        <a:off x="10010775" y="5410200"/>
        <a:ext cx="66865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0</xdr:rowOff>
    </xdr:from>
    <xdr:to>
      <xdr:col>22</xdr:col>
      <xdr:colOff>19050</xdr:colOff>
      <xdr:row>26</xdr:row>
      <xdr:rowOff>171450</xdr:rowOff>
    </xdr:to>
    <xdr:graphicFrame>
      <xdr:nvGraphicFramePr>
        <xdr:cNvPr id="1" name="Diagram 2"/>
        <xdr:cNvGraphicFramePr/>
      </xdr:nvGraphicFramePr>
      <xdr:xfrm>
        <a:off x="6762750" y="190500"/>
        <a:ext cx="79248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28575</xdr:rowOff>
    </xdr:from>
    <xdr:to>
      <xdr:col>24</xdr:col>
      <xdr:colOff>123825</xdr:colOff>
      <xdr:row>28</xdr:row>
      <xdr:rowOff>28575</xdr:rowOff>
    </xdr:to>
    <xdr:graphicFrame>
      <xdr:nvGraphicFramePr>
        <xdr:cNvPr id="1" name="Diagram 1"/>
        <xdr:cNvGraphicFramePr/>
      </xdr:nvGraphicFramePr>
      <xdr:xfrm>
        <a:off x="10439400" y="1790700"/>
        <a:ext cx="7334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28</xdr:row>
      <xdr:rowOff>171450</xdr:rowOff>
    </xdr:from>
    <xdr:to>
      <xdr:col>24</xdr:col>
      <xdr:colOff>133350</xdr:colOff>
      <xdr:row>46</xdr:row>
      <xdr:rowOff>85725</xdr:rowOff>
    </xdr:to>
    <xdr:graphicFrame>
      <xdr:nvGraphicFramePr>
        <xdr:cNvPr id="2" name="Diagram 2"/>
        <xdr:cNvGraphicFramePr/>
      </xdr:nvGraphicFramePr>
      <xdr:xfrm>
        <a:off x="10353675" y="5553075"/>
        <a:ext cx="74295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21</xdr:col>
      <xdr:colOff>590550</xdr:colOff>
      <xdr:row>27</xdr:row>
      <xdr:rowOff>0</xdr:rowOff>
    </xdr:to>
    <xdr:graphicFrame>
      <xdr:nvGraphicFramePr>
        <xdr:cNvPr id="1" name="Diagram 1"/>
        <xdr:cNvGraphicFramePr/>
      </xdr:nvGraphicFramePr>
      <xdr:xfrm>
        <a:off x="6543675" y="200025"/>
        <a:ext cx="79438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8</xdr:row>
      <xdr:rowOff>171450</xdr:rowOff>
    </xdr:from>
    <xdr:to>
      <xdr:col>23</xdr:col>
      <xdr:colOff>600075</xdr:colOff>
      <xdr:row>28</xdr:row>
      <xdr:rowOff>180975</xdr:rowOff>
    </xdr:to>
    <xdr:graphicFrame>
      <xdr:nvGraphicFramePr>
        <xdr:cNvPr id="1" name="Diagram 1"/>
        <xdr:cNvGraphicFramePr/>
      </xdr:nvGraphicFramePr>
      <xdr:xfrm>
        <a:off x="9763125" y="1743075"/>
        <a:ext cx="7343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30</xdr:row>
      <xdr:rowOff>9525</xdr:rowOff>
    </xdr:from>
    <xdr:to>
      <xdr:col>23</xdr:col>
      <xdr:colOff>609600</xdr:colOff>
      <xdr:row>48</xdr:row>
      <xdr:rowOff>180975</xdr:rowOff>
    </xdr:to>
    <xdr:graphicFrame>
      <xdr:nvGraphicFramePr>
        <xdr:cNvPr id="2" name="Diagram 2"/>
        <xdr:cNvGraphicFramePr/>
      </xdr:nvGraphicFramePr>
      <xdr:xfrm>
        <a:off x="9810750" y="5772150"/>
        <a:ext cx="73056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22</xdr:col>
      <xdr:colOff>0</xdr:colOff>
      <xdr:row>26</xdr:row>
      <xdr:rowOff>190500</xdr:rowOff>
    </xdr:to>
    <xdr:graphicFrame>
      <xdr:nvGraphicFramePr>
        <xdr:cNvPr id="1" name="Diagram 1"/>
        <xdr:cNvGraphicFramePr/>
      </xdr:nvGraphicFramePr>
      <xdr:xfrm>
        <a:off x="6515100" y="200025"/>
        <a:ext cx="7905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6</xdr:row>
      <xdr:rowOff>171450</xdr:rowOff>
    </xdr:from>
    <xdr:to>
      <xdr:col>24</xdr:col>
      <xdr:colOff>38100</xdr:colOff>
      <xdr:row>26</xdr:row>
      <xdr:rowOff>171450</xdr:rowOff>
    </xdr:to>
    <xdr:graphicFrame>
      <xdr:nvGraphicFramePr>
        <xdr:cNvPr id="1" name="Diagram 1"/>
        <xdr:cNvGraphicFramePr/>
      </xdr:nvGraphicFramePr>
      <xdr:xfrm>
        <a:off x="10258425" y="1362075"/>
        <a:ext cx="7305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27</xdr:row>
      <xdr:rowOff>190500</xdr:rowOff>
    </xdr:from>
    <xdr:to>
      <xdr:col>24</xdr:col>
      <xdr:colOff>9525</xdr:colOff>
      <xdr:row>45</xdr:row>
      <xdr:rowOff>114300</xdr:rowOff>
    </xdr:to>
    <xdr:graphicFrame>
      <xdr:nvGraphicFramePr>
        <xdr:cNvPr id="2" name="Diagram 3"/>
        <xdr:cNvGraphicFramePr/>
      </xdr:nvGraphicFramePr>
      <xdr:xfrm>
        <a:off x="10239375" y="5381625"/>
        <a:ext cx="72961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9.57421875" style="5" bestFit="1" customWidth="1"/>
    <col min="2" max="2" width="7.28125" style="5" customWidth="1"/>
    <col min="3" max="3" width="10.57421875" style="5" customWidth="1"/>
    <col min="4" max="4" width="9.140625" style="5" customWidth="1"/>
    <col min="5" max="5" width="15.00390625" style="5" customWidth="1"/>
    <col min="6" max="6" width="10.7109375" style="5" customWidth="1"/>
    <col min="7" max="7" width="9.140625" style="5" customWidth="1"/>
    <col min="8" max="8" width="17.140625" style="5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21" t="s">
        <v>32</v>
      </c>
    </row>
    <row r="2" spans="1:8" ht="15">
      <c r="A2" s="12">
        <v>43896</v>
      </c>
      <c r="B2" s="7">
        <v>1</v>
      </c>
      <c r="C2" s="7">
        <v>8.2</v>
      </c>
      <c r="D2" s="7">
        <v>4.38</v>
      </c>
      <c r="E2" s="7">
        <f aca="true" t="shared" si="0" ref="E2:E8">+C2-D2</f>
        <v>3.8199999999999994</v>
      </c>
      <c r="F2" s="7">
        <v>8.43</v>
      </c>
      <c r="G2" s="7">
        <v>4.4</v>
      </c>
      <c r="H2" s="7">
        <f aca="true" t="shared" si="1" ref="H2:H8">+F2-G2</f>
        <v>4.029999999999999</v>
      </c>
    </row>
    <row r="3" spans="1:8" ht="15">
      <c r="A3" s="12">
        <v>43929</v>
      </c>
      <c r="B3" s="7">
        <v>1</v>
      </c>
      <c r="C3" s="7">
        <v>9.87</v>
      </c>
      <c r="D3" s="7">
        <v>7.25</v>
      </c>
      <c r="E3" s="7">
        <f t="shared" si="0"/>
        <v>2.619999999999999</v>
      </c>
      <c r="F3" s="7">
        <v>8.87</v>
      </c>
      <c r="G3" s="7">
        <v>7.25</v>
      </c>
      <c r="H3" s="7">
        <f t="shared" si="1"/>
        <v>1.6199999999999992</v>
      </c>
    </row>
    <row r="4" spans="1:8" ht="15">
      <c r="A4" s="13">
        <v>43961</v>
      </c>
      <c r="B4" s="7">
        <v>1</v>
      </c>
      <c r="C4" s="7">
        <v>9.34</v>
      </c>
      <c r="D4" s="7">
        <v>5.39</v>
      </c>
      <c r="E4" s="7">
        <f t="shared" si="0"/>
        <v>3.95</v>
      </c>
      <c r="F4" s="7">
        <v>9.35</v>
      </c>
      <c r="G4" s="7">
        <v>7.71</v>
      </c>
      <c r="H4" s="7">
        <f t="shared" si="1"/>
        <v>1.6399999999999997</v>
      </c>
    </row>
    <row r="5" spans="1:8" ht="15">
      <c r="A5" s="13">
        <v>43989</v>
      </c>
      <c r="B5" s="7">
        <v>1</v>
      </c>
      <c r="C5" s="7">
        <v>9.69</v>
      </c>
      <c r="D5" s="7">
        <v>5.57</v>
      </c>
      <c r="E5" s="7">
        <f t="shared" si="0"/>
        <v>4.119999999999999</v>
      </c>
      <c r="F5" s="7">
        <v>9.71</v>
      </c>
      <c r="G5" s="7">
        <v>5.57</v>
      </c>
      <c r="H5" s="7">
        <f t="shared" si="1"/>
        <v>4.140000000000001</v>
      </c>
    </row>
    <row r="6" spans="1:8" ht="15">
      <c r="A6" s="13">
        <v>44015</v>
      </c>
      <c r="B6" s="7">
        <v>1</v>
      </c>
      <c r="C6" s="7">
        <v>9.54</v>
      </c>
      <c r="D6" s="7">
        <v>5.45</v>
      </c>
      <c r="E6" s="7">
        <f t="shared" si="0"/>
        <v>4.089999999999999</v>
      </c>
      <c r="F6" s="7">
        <v>9.69</v>
      </c>
      <c r="G6" s="7">
        <v>6.1</v>
      </c>
      <c r="H6" s="7">
        <f t="shared" si="1"/>
        <v>3.59</v>
      </c>
    </row>
    <row r="7" spans="1:8" ht="15">
      <c r="A7" s="13">
        <v>44043</v>
      </c>
      <c r="B7" s="7">
        <v>1</v>
      </c>
      <c r="C7" s="7">
        <v>9.63</v>
      </c>
      <c r="D7" s="7">
        <v>5.52</v>
      </c>
      <c r="E7" s="7">
        <f t="shared" si="0"/>
        <v>4.110000000000001</v>
      </c>
      <c r="F7" s="7">
        <v>9.54</v>
      </c>
      <c r="G7" s="7">
        <v>5.58</v>
      </c>
      <c r="H7" s="7">
        <f t="shared" si="1"/>
        <v>3.959999999999999</v>
      </c>
    </row>
    <row r="8" spans="1:8" ht="15">
      <c r="A8" s="13">
        <v>44074</v>
      </c>
      <c r="B8" s="7">
        <v>1</v>
      </c>
      <c r="C8" s="7">
        <v>10.4</v>
      </c>
      <c r="D8" s="7">
        <v>6.05</v>
      </c>
      <c r="E8" s="7">
        <f t="shared" si="0"/>
        <v>4.3500000000000005</v>
      </c>
      <c r="F8" s="7">
        <v>10.4</v>
      </c>
      <c r="G8" s="7">
        <v>6.05</v>
      </c>
      <c r="H8" s="7">
        <f t="shared" si="1"/>
        <v>4.3500000000000005</v>
      </c>
    </row>
    <row r="9" spans="1:8" ht="15">
      <c r="A9" s="13">
        <v>44113</v>
      </c>
      <c r="B9" s="7">
        <v>1</v>
      </c>
      <c r="C9" s="7">
        <v>10.22</v>
      </c>
      <c r="D9" s="7">
        <v>5.98</v>
      </c>
      <c r="E9" s="7">
        <f>+C9-D9</f>
        <v>4.24</v>
      </c>
      <c r="F9" s="7">
        <v>10.22</v>
      </c>
      <c r="G9" s="7">
        <v>5.98</v>
      </c>
      <c r="H9" s="7">
        <f>+F9-G9</f>
        <v>4.24</v>
      </c>
    </row>
    <row r="10" spans="1:8" ht="15">
      <c r="A10" s="13">
        <v>44141</v>
      </c>
      <c r="B10" s="7">
        <v>1</v>
      </c>
      <c r="C10" s="7">
        <v>10.29</v>
      </c>
      <c r="D10" s="7">
        <v>6.1</v>
      </c>
      <c r="E10" s="7">
        <f>+C10-D10</f>
        <v>4.1899999999999995</v>
      </c>
      <c r="F10" s="7">
        <v>10.28</v>
      </c>
      <c r="G10" s="7">
        <v>6.1</v>
      </c>
      <c r="H10" s="7">
        <f>+F10-G10</f>
        <v>4.18</v>
      </c>
    </row>
    <row r="11" spans="1:8" ht="15">
      <c r="A11" s="13">
        <v>44169</v>
      </c>
      <c r="B11" s="7">
        <v>1</v>
      </c>
      <c r="C11" s="7">
        <v>10.29</v>
      </c>
      <c r="D11" s="7">
        <v>6.19</v>
      </c>
      <c r="E11" s="7">
        <f>+C11-D11</f>
        <v>4.099999999999999</v>
      </c>
      <c r="F11" s="7">
        <v>10.31</v>
      </c>
      <c r="G11" s="7">
        <v>6.19</v>
      </c>
      <c r="H11" s="7">
        <f>+F11-G11</f>
        <v>4.12</v>
      </c>
    </row>
    <row r="12" spans="1:8" ht="15">
      <c r="A12" s="13">
        <v>44203</v>
      </c>
      <c r="B12" s="7">
        <v>1</v>
      </c>
      <c r="C12" s="7">
        <v>10.15</v>
      </c>
      <c r="D12" s="7">
        <v>6.18</v>
      </c>
      <c r="E12" s="7">
        <f>+C12-D12</f>
        <v>3.9700000000000006</v>
      </c>
      <c r="F12" s="7">
        <v>10.15</v>
      </c>
      <c r="G12" s="7">
        <v>6.15</v>
      </c>
      <c r="H12" s="7">
        <f>+F12-G12</f>
        <v>4</v>
      </c>
    </row>
    <row r="13" spans="1:8" ht="15">
      <c r="A13" s="13">
        <v>44232</v>
      </c>
      <c r="B13" s="7">
        <v>1</v>
      </c>
      <c r="C13" s="7">
        <v>9.8</v>
      </c>
      <c r="D13" s="7">
        <v>5.9</v>
      </c>
      <c r="E13" s="7">
        <f>+C13-D13</f>
        <v>3.9000000000000004</v>
      </c>
      <c r="F13" s="7">
        <v>9.8</v>
      </c>
      <c r="G13" s="7">
        <v>5.88</v>
      </c>
      <c r="H13" s="7">
        <f>+F13-G13</f>
        <v>3.920000000000001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9.00390625" style="0" bestFit="1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10</v>
      </c>
      <c r="E1" s="2" t="s">
        <v>11</v>
      </c>
    </row>
    <row r="2" spans="1:5" ht="15">
      <c r="A2" s="1">
        <v>43873</v>
      </c>
      <c r="B2">
        <v>1</v>
      </c>
      <c r="C2" t="s">
        <v>6</v>
      </c>
      <c r="D2" t="s">
        <v>13</v>
      </c>
      <c r="E2" t="s">
        <v>12</v>
      </c>
    </row>
    <row r="3" spans="1:2" ht="15">
      <c r="A3" s="1">
        <v>43873</v>
      </c>
      <c r="B3">
        <v>1</v>
      </c>
    </row>
    <row r="4" spans="1:5" ht="15">
      <c r="A4" s="1">
        <v>43873</v>
      </c>
      <c r="B4">
        <v>2</v>
      </c>
      <c r="C4" t="s">
        <v>6</v>
      </c>
      <c r="D4" t="s">
        <v>13</v>
      </c>
      <c r="E4" t="s">
        <v>12</v>
      </c>
    </row>
    <row r="5" spans="1:2" ht="15">
      <c r="A5" s="1">
        <v>43873</v>
      </c>
      <c r="B5">
        <v>2</v>
      </c>
    </row>
    <row r="6" spans="1:5" ht="15">
      <c r="A6" s="1">
        <v>43873</v>
      </c>
      <c r="B6">
        <v>3</v>
      </c>
      <c r="C6" t="s">
        <v>6</v>
      </c>
      <c r="D6" t="s">
        <v>13</v>
      </c>
      <c r="E6" t="s">
        <v>12</v>
      </c>
    </row>
    <row r="7" spans="1:2" ht="15">
      <c r="A7" s="1">
        <v>43873</v>
      </c>
      <c r="B7">
        <v>3</v>
      </c>
    </row>
    <row r="8" spans="1:5" ht="15">
      <c r="A8" s="1">
        <v>43873</v>
      </c>
      <c r="B8">
        <v>4</v>
      </c>
      <c r="C8" t="s">
        <v>6</v>
      </c>
      <c r="D8" t="s">
        <v>12</v>
      </c>
      <c r="E8" t="s">
        <v>12</v>
      </c>
    </row>
    <row r="9" spans="1:2" ht="15">
      <c r="A9" s="1">
        <v>43873</v>
      </c>
      <c r="B9">
        <v>4</v>
      </c>
    </row>
    <row r="10" spans="1:5" ht="15">
      <c r="A10" s="1">
        <v>43873</v>
      </c>
      <c r="B10" t="s">
        <v>9</v>
      </c>
      <c r="D10" t="s">
        <v>13</v>
      </c>
      <c r="E10" t="s">
        <v>12</v>
      </c>
    </row>
    <row r="11" spans="1:5" ht="15">
      <c r="A11" s="3">
        <v>43877</v>
      </c>
      <c r="B11">
        <v>4</v>
      </c>
      <c r="C11" t="s">
        <v>5</v>
      </c>
      <c r="D11" t="s">
        <v>13</v>
      </c>
      <c r="E11" t="s">
        <v>13</v>
      </c>
    </row>
    <row r="12" spans="1:5" ht="15">
      <c r="A12" s="3">
        <v>43877</v>
      </c>
      <c r="B12">
        <v>4</v>
      </c>
      <c r="C12" t="s">
        <v>6</v>
      </c>
      <c r="D12" t="s">
        <v>13</v>
      </c>
      <c r="E12" t="s">
        <v>12</v>
      </c>
    </row>
    <row r="13" spans="1:5" ht="15">
      <c r="A13" s="3">
        <v>43877</v>
      </c>
      <c r="B13" t="s">
        <v>9</v>
      </c>
      <c r="D13" t="s">
        <v>13</v>
      </c>
      <c r="E13" t="s">
        <v>12</v>
      </c>
    </row>
    <row r="14" spans="1:10" ht="15">
      <c r="A14" s="3">
        <v>43896</v>
      </c>
      <c r="B14" t="s">
        <v>9</v>
      </c>
      <c r="D14" t="s">
        <v>13</v>
      </c>
      <c r="J14" t="s">
        <v>16</v>
      </c>
    </row>
    <row r="15" spans="1:10" ht="15">
      <c r="A15" s="1">
        <v>43929</v>
      </c>
      <c r="B15">
        <v>1</v>
      </c>
      <c r="C15" t="s">
        <v>6</v>
      </c>
      <c r="D15" t="s">
        <v>13</v>
      </c>
      <c r="E15" t="s">
        <v>12</v>
      </c>
      <c r="J15" t="s">
        <v>17</v>
      </c>
    </row>
    <row r="16" spans="1:5" ht="15">
      <c r="A16" s="1">
        <v>43929</v>
      </c>
      <c r="B16">
        <v>2</v>
      </c>
      <c r="C16" t="s">
        <v>6</v>
      </c>
      <c r="D16" t="s">
        <v>13</v>
      </c>
      <c r="E16" t="s">
        <v>12</v>
      </c>
    </row>
    <row r="17" spans="1:5" ht="15">
      <c r="A17" s="1">
        <v>43929</v>
      </c>
      <c r="B17">
        <v>3</v>
      </c>
      <c r="C17" t="s">
        <v>6</v>
      </c>
      <c r="D17" t="s">
        <v>13</v>
      </c>
      <c r="E17" t="s">
        <v>12</v>
      </c>
    </row>
    <row r="18" spans="1:5" ht="15">
      <c r="A18" s="1">
        <v>43929</v>
      </c>
      <c r="B18">
        <v>4</v>
      </c>
      <c r="C18" t="s">
        <v>6</v>
      </c>
      <c r="D18" t="s">
        <v>13</v>
      </c>
      <c r="E18" t="s">
        <v>12</v>
      </c>
    </row>
    <row r="19" spans="1:5" ht="15">
      <c r="A19" s="1">
        <v>43929</v>
      </c>
      <c r="B19" t="s">
        <v>9</v>
      </c>
      <c r="D19" t="s">
        <v>13</v>
      </c>
      <c r="E19" t="s">
        <v>12</v>
      </c>
    </row>
    <row r="20" spans="1:5" ht="15">
      <c r="A20" s="3">
        <v>43961</v>
      </c>
      <c r="B20" t="s">
        <v>9</v>
      </c>
      <c r="D20" t="s">
        <v>13</v>
      </c>
      <c r="E20" t="s">
        <v>13</v>
      </c>
    </row>
    <row r="21" spans="1:5" ht="15">
      <c r="A21" s="3">
        <v>43989</v>
      </c>
      <c r="B21" t="s">
        <v>9</v>
      </c>
      <c r="D21" t="s">
        <v>13</v>
      </c>
      <c r="E21" t="s">
        <v>13</v>
      </c>
    </row>
    <row r="22" spans="1:5" ht="15">
      <c r="A22" s="3">
        <v>44015</v>
      </c>
      <c r="B22" t="s">
        <v>9</v>
      </c>
      <c r="D22" t="s">
        <v>13</v>
      </c>
      <c r="E22" t="s">
        <v>13</v>
      </c>
    </row>
    <row r="23" spans="1:5" ht="15">
      <c r="A23" s="3">
        <v>44043</v>
      </c>
      <c r="B23" t="s">
        <v>9</v>
      </c>
      <c r="D23" t="s">
        <v>13</v>
      </c>
      <c r="E23" t="s">
        <v>13</v>
      </c>
    </row>
    <row r="24" spans="1:5" ht="15">
      <c r="A24" s="3">
        <v>44074</v>
      </c>
      <c r="B24" t="s">
        <v>9</v>
      </c>
      <c r="D24" t="s">
        <v>13</v>
      </c>
      <c r="E24" t="s">
        <v>13</v>
      </c>
    </row>
    <row r="25" spans="1:5" ht="15">
      <c r="A25" s="3">
        <v>44113</v>
      </c>
      <c r="B25" t="s">
        <v>9</v>
      </c>
      <c r="D25" t="s">
        <v>13</v>
      </c>
      <c r="E25" t="s">
        <v>13</v>
      </c>
    </row>
    <row r="26" spans="1:5" ht="15">
      <c r="A26" s="3">
        <v>44120</v>
      </c>
      <c r="B26" t="s">
        <v>9</v>
      </c>
      <c r="D26" t="s">
        <v>13</v>
      </c>
      <c r="E26" t="s">
        <v>12</v>
      </c>
    </row>
    <row r="27" spans="1:5" ht="15">
      <c r="A27" s="3">
        <v>44120</v>
      </c>
      <c r="B27" t="s">
        <v>61</v>
      </c>
      <c r="D27" t="s">
        <v>13</v>
      </c>
      <c r="E27" t="s">
        <v>12</v>
      </c>
    </row>
    <row r="28" spans="1:5" ht="15">
      <c r="A28" s="3">
        <v>44141</v>
      </c>
      <c r="B28" t="s">
        <v>9</v>
      </c>
      <c r="D28" t="s">
        <v>13</v>
      </c>
      <c r="E28" t="s">
        <v>13</v>
      </c>
    </row>
    <row r="29" spans="1:5" ht="15">
      <c r="A29" s="3">
        <v>44169</v>
      </c>
      <c r="B29" t="s">
        <v>9</v>
      </c>
      <c r="D29" t="s">
        <v>13</v>
      </c>
      <c r="E29" t="s">
        <v>13</v>
      </c>
    </row>
    <row r="30" spans="1:5" ht="15">
      <c r="A30" s="3">
        <v>44203</v>
      </c>
      <c r="B30" t="s">
        <v>9</v>
      </c>
      <c r="D30" t="s">
        <v>13</v>
      </c>
      <c r="E30" t="s">
        <v>13</v>
      </c>
    </row>
    <row r="31" spans="1:5" ht="15">
      <c r="A31" s="3">
        <v>44232</v>
      </c>
      <c r="B31" t="s">
        <v>9</v>
      </c>
      <c r="D31" t="s">
        <v>13</v>
      </c>
      <c r="E3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0">
      <selection activeCell="A50" sqref="A50:E58"/>
    </sheetView>
  </sheetViews>
  <sheetFormatPr defaultColWidth="9.140625" defaultRowHeight="15"/>
  <cols>
    <col min="1" max="1" width="9.57421875" style="0" bestFit="1" customWidth="1"/>
    <col min="3" max="3" width="10.7109375" style="0" bestFit="1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14</v>
      </c>
      <c r="E1" s="2" t="s">
        <v>15</v>
      </c>
    </row>
    <row r="2" spans="1:5" ht="15">
      <c r="A2" s="1">
        <v>43896</v>
      </c>
      <c r="B2">
        <v>1</v>
      </c>
      <c r="C2" t="s">
        <v>5</v>
      </c>
      <c r="D2">
        <v>8.2</v>
      </c>
      <c r="E2">
        <v>4.38</v>
      </c>
    </row>
    <row r="3" spans="1:5" ht="15">
      <c r="A3" s="1">
        <v>43896</v>
      </c>
      <c r="B3">
        <v>1</v>
      </c>
      <c r="C3" t="s">
        <v>6</v>
      </c>
      <c r="D3">
        <v>8.43</v>
      </c>
      <c r="E3">
        <v>4.4</v>
      </c>
    </row>
    <row r="4" spans="1:5" ht="15">
      <c r="A4" s="1">
        <v>43896</v>
      </c>
      <c r="B4">
        <v>2</v>
      </c>
      <c r="C4" t="s">
        <v>5</v>
      </c>
      <c r="E4">
        <v>5.2</v>
      </c>
    </row>
    <row r="5" spans="1:5" ht="15">
      <c r="A5" s="1">
        <v>43896</v>
      </c>
      <c r="B5">
        <v>2</v>
      </c>
      <c r="C5" t="s">
        <v>6</v>
      </c>
      <c r="E5">
        <v>5.15</v>
      </c>
    </row>
    <row r="6" spans="1:5" ht="15">
      <c r="A6" s="1">
        <v>43896</v>
      </c>
      <c r="B6">
        <v>3</v>
      </c>
      <c r="C6" t="s">
        <v>5</v>
      </c>
      <c r="D6">
        <v>12</v>
      </c>
      <c r="E6">
        <v>4.18</v>
      </c>
    </row>
    <row r="7" spans="1:5" ht="15">
      <c r="A7" s="1">
        <v>43896</v>
      </c>
      <c r="B7">
        <v>3</v>
      </c>
      <c r="C7" t="s">
        <v>6</v>
      </c>
      <c r="D7">
        <v>12</v>
      </c>
      <c r="E7">
        <v>4.2</v>
      </c>
    </row>
    <row r="8" spans="1:5" ht="15">
      <c r="A8" s="1">
        <v>43896</v>
      </c>
      <c r="B8">
        <v>4</v>
      </c>
      <c r="C8" t="s">
        <v>5</v>
      </c>
      <c r="D8">
        <v>14.38</v>
      </c>
      <c r="E8">
        <v>6.35</v>
      </c>
    </row>
    <row r="9" spans="1:5" ht="15">
      <c r="A9" s="1">
        <v>43896</v>
      </c>
      <c r="B9">
        <v>4</v>
      </c>
      <c r="C9" t="s">
        <v>6</v>
      </c>
      <c r="D9">
        <v>6.4</v>
      </c>
      <c r="E9">
        <v>6.4</v>
      </c>
    </row>
    <row r="10" spans="1:5" ht="15">
      <c r="A10" s="1">
        <v>43929</v>
      </c>
      <c r="B10">
        <v>1</v>
      </c>
      <c r="C10" t="s">
        <v>5</v>
      </c>
      <c r="D10">
        <v>9.87</v>
      </c>
      <c r="E10">
        <v>7.25</v>
      </c>
    </row>
    <row r="11" spans="1:5" ht="15">
      <c r="A11" s="1">
        <v>43929</v>
      </c>
      <c r="B11">
        <v>1</v>
      </c>
      <c r="C11" t="s">
        <v>6</v>
      </c>
      <c r="D11">
        <v>8.87</v>
      </c>
      <c r="E11">
        <v>7.25</v>
      </c>
    </row>
    <row r="12" spans="1:3" ht="15">
      <c r="A12" s="1">
        <v>43929</v>
      </c>
      <c r="B12">
        <v>2</v>
      </c>
      <c r="C12" t="s">
        <v>5</v>
      </c>
    </row>
    <row r="13" spans="1:3" ht="15">
      <c r="A13" s="1">
        <v>43929</v>
      </c>
      <c r="B13">
        <v>2</v>
      </c>
      <c r="C13" t="s">
        <v>6</v>
      </c>
    </row>
    <row r="14" spans="1:5" ht="15">
      <c r="A14" s="1">
        <v>43929</v>
      </c>
      <c r="B14">
        <v>3</v>
      </c>
      <c r="C14" t="s">
        <v>5</v>
      </c>
      <c r="D14">
        <v>12.35</v>
      </c>
      <c r="E14">
        <v>8.35</v>
      </c>
    </row>
    <row r="15" spans="1:5" ht="15">
      <c r="A15" s="1">
        <v>43929</v>
      </c>
      <c r="B15">
        <v>3</v>
      </c>
      <c r="C15" t="s">
        <v>6</v>
      </c>
      <c r="D15">
        <v>12.32</v>
      </c>
      <c r="E15">
        <v>8.3</v>
      </c>
    </row>
    <row r="16" spans="1:5" ht="15">
      <c r="A16" s="1">
        <v>43929</v>
      </c>
      <c r="B16">
        <v>4</v>
      </c>
      <c r="C16" t="s">
        <v>5</v>
      </c>
      <c r="D16">
        <v>14.17</v>
      </c>
      <c r="E16">
        <v>11.1</v>
      </c>
    </row>
    <row r="17" spans="1:5" ht="15">
      <c r="A17" s="1">
        <v>43929</v>
      </c>
      <c r="B17">
        <v>4</v>
      </c>
      <c r="C17" t="s">
        <v>6</v>
      </c>
      <c r="D17">
        <v>13.11</v>
      </c>
      <c r="E17">
        <v>11.1</v>
      </c>
    </row>
    <row r="18" spans="1:5" ht="15">
      <c r="A18" s="3">
        <v>43961</v>
      </c>
      <c r="B18">
        <v>1</v>
      </c>
      <c r="C18" t="s">
        <v>5</v>
      </c>
      <c r="D18">
        <v>9.34</v>
      </c>
      <c r="E18">
        <v>5.39</v>
      </c>
    </row>
    <row r="19" spans="1:5" ht="15">
      <c r="A19" s="3">
        <v>43961</v>
      </c>
      <c r="B19">
        <v>1</v>
      </c>
      <c r="C19" t="s">
        <v>6</v>
      </c>
      <c r="D19">
        <v>9.35</v>
      </c>
      <c r="E19">
        <v>7.71</v>
      </c>
    </row>
    <row r="20" spans="1:3" ht="15">
      <c r="A20" s="3">
        <v>43961</v>
      </c>
      <c r="B20">
        <v>2</v>
      </c>
      <c r="C20" t="s">
        <v>5</v>
      </c>
    </row>
    <row r="21" spans="1:3" ht="15">
      <c r="A21" s="3">
        <v>43961</v>
      </c>
      <c r="B21">
        <v>2</v>
      </c>
      <c r="C21" t="s">
        <v>6</v>
      </c>
    </row>
    <row r="22" spans="1:5" ht="15">
      <c r="A22" s="3">
        <v>43961</v>
      </c>
      <c r="B22">
        <v>3</v>
      </c>
      <c r="C22" t="s">
        <v>5</v>
      </c>
      <c r="D22">
        <v>12.51</v>
      </c>
      <c r="E22">
        <v>4.83</v>
      </c>
    </row>
    <row r="23" spans="1:5" ht="15">
      <c r="A23" s="3">
        <v>43961</v>
      </c>
      <c r="B23">
        <v>3</v>
      </c>
      <c r="C23" t="s">
        <v>6</v>
      </c>
      <c r="D23">
        <v>12.48</v>
      </c>
      <c r="E23">
        <v>4.9</v>
      </c>
    </row>
    <row r="24" spans="1:5" ht="15">
      <c r="A24" s="3">
        <v>43961</v>
      </c>
      <c r="B24">
        <v>4</v>
      </c>
      <c r="C24" t="s">
        <v>5</v>
      </c>
      <c r="D24">
        <v>13.6</v>
      </c>
      <c r="E24">
        <v>7.1</v>
      </c>
    </row>
    <row r="25" spans="1:5" ht="15">
      <c r="A25" s="3">
        <v>43961</v>
      </c>
      <c r="B25">
        <v>4</v>
      </c>
      <c r="C25" t="s">
        <v>6</v>
      </c>
      <c r="D25">
        <v>14.51</v>
      </c>
      <c r="E25">
        <v>5.84</v>
      </c>
    </row>
    <row r="26" spans="1:5" ht="15">
      <c r="A26" s="3">
        <v>43989</v>
      </c>
      <c r="B26">
        <v>1</v>
      </c>
      <c r="C26" t="s">
        <v>5</v>
      </c>
      <c r="D26">
        <v>9.69</v>
      </c>
      <c r="E26">
        <v>5.57</v>
      </c>
    </row>
    <row r="27" spans="1:5" ht="15">
      <c r="A27" s="3">
        <v>43989</v>
      </c>
      <c r="B27">
        <v>1</v>
      </c>
      <c r="C27" t="s">
        <v>6</v>
      </c>
      <c r="D27">
        <v>9.71</v>
      </c>
      <c r="E27">
        <v>5.57</v>
      </c>
    </row>
    <row r="28" spans="1:3" ht="15">
      <c r="A28" s="3">
        <v>43989</v>
      </c>
      <c r="B28">
        <v>2</v>
      </c>
      <c r="C28" t="s">
        <v>5</v>
      </c>
    </row>
    <row r="29" spans="1:3" ht="15">
      <c r="A29" s="3">
        <v>43989</v>
      </c>
      <c r="B29">
        <v>2</v>
      </c>
      <c r="C29" t="s">
        <v>6</v>
      </c>
    </row>
    <row r="30" spans="1:5" ht="15">
      <c r="A30" s="3">
        <v>43989</v>
      </c>
      <c r="B30">
        <v>3</v>
      </c>
      <c r="C30" t="s">
        <v>5</v>
      </c>
      <c r="D30">
        <v>13.53</v>
      </c>
      <c r="E30">
        <v>5.1</v>
      </c>
    </row>
    <row r="31" spans="1:5" ht="15">
      <c r="A31" s="3">
        <v>43989</v>
      </c>
      <c r="B31">
        <v>3</v>
      </c>
      <c r="C31" t="s">
        <v>6</v>
      </c>
      <c r="D31">
        <v>13.55</v>
      </c>
      <c r="E31">
        <v>5.1</v>
      </c>
    </row>
    <row r="32" spans="1:5" ht="15">
      <c r="A32" s="3">
        <v>43989</v>
      </c>
      <c r="B32">
        <v>4</v>
      </c>
      <c r="C32" t="s">
        <v>5</v>
      </c>
      <c r="D32">
        <v>14.23</v>
      </c>
      <c r="E32">
        <v>7.1</v>
      </c>
    </row>
    <row r="33" spans="1:5" ht="15">
      <c r="A33" s="3">
        <v>43989</v>
      </c>
      <c r="B33">
        <v>4</v>
      </c>
      <c r="C33" t="s">
        <v>6</v>
      </c>
      <c r="D33">
        <v>15.2</v>
      </c>
      <c r="E33">
        <v>7.03</v>
      </c>
    </row>
    <row r="34" spans="1:5" ht="15">
      <c r="A34" s="3">
        <v>44015</v>
      </c>
      <c r="B34">
        <v>1</v>
      </c>
      <c r="C34" t="s">
        <v>5</v>
      </c>
      <c r="D34">
        <v>9.54</v>
      </c>
      <c r="E34">
        <v>5.45</v>
      </c>
    </row>
    <row r="35" spans="1:5" ht="15">
      <c r="A35" s="3">
        <v>44015</v>
      </c>
      <c r="B35">
        <v>1</v>
      </c>
      <c r="C35" t="s">
        <v>6</v>
      </c>
      <c r="D35">
        <v>9.69</v>
      </c>
      <c r="E35">
        <v>6.1</v>
      </c>
    </row>
    <row r="36" spans="1:3" ht="15">
      <c r="A36" s="3">
        <v>44015</v>
      </c>
      <c r="B36">
        <v>2</v>
      </c>
      <c r="C36" t="s">
        <v>5</v>
      </c>
    </row>
    <row r="37" spans="1:3" ht="15">
      <c r="A37" s="3">
        <v>44015</v>
      </c>
      <c r="B37">
        <v>2</v>
      </c>
      <c r="C37" t="s">
        <v>6</v>
      </c>
    </row>
    <row r="38" spans="1:5" ht="15">
      <c r="A38" s="3">
        <v>44015</v>
      </c>
      <c r="B38">
        <v>3</v>
      </c>
      <c r="C38" t="s">
        <v>5</v>
      </c>
      <c r="D38">
        <v>13.03</v>
      </c>
      <c r="E38">
        <v>4.9</v>
      </c>
    </row>
    <row r="39" spans="1:5" ht="15">
      <c r="A39" s="3">
        <v>44015</v>
      </c>
      <c r="B39">
        <v>3</v>
      </c>
      <c r="C39" t="s">
        <v>6</v>
      </c>
      <c r="D39">
        <v>13.13</v>
      </c>
      <c r="E39">
        <v>5</v>
      </c>
    </row>
    <row r="40" spans="1:5" ht="15">
      <c r="A40" s="3">
        <v>44015</v>
      </c>
      <c r="B40">
        <v>4</v>
      </c>
      <c r="C40" t="s">
        <v>5</v>
      </c>
      <c r="D40">
        <v>14.11</v>
      </c>
      <c r="E40">
        <v>7.1</v>
      </c>
    </row>
    <row r="41" spans="1:5" ht="15">
      <c r="A41" s="3">
        <v>44015</v>
      </c>
      <c r="B41">
        <v>4</v>
      </c>
      <c r="C41" t="s">
        <v>6</v>
      </c>
      <c r="D41">
        <v>15.1</v>
      </c>
      <c r="E41">
        <v>6.9</v>
      </c>
    </row>
    <row r="42" spans="1:5" ht="15">
      <c r="A42" s="3">
        <v>44074</v>
      </c>
      <c r="B42">
        <v>1</v>
      </c>
      <c r="C42" t="s">
        <v>5</v>
      </c>
      <c r="D42">
        <v>9.63</v>
      </c>
      <c r="E42">
        <v>5.52</v>
      </c>
    </row>
    <row r="43" spans="1:5" ht="15">
      <c r="A43" s="3">
        <v>44074</v>
      </c>
      <c r="B43">
        <v>1</v>
      </c>
      <c r="C43" t="s">
        <v>6</v>
      </c>
      <c r="D43">
        <v>9.54</v>
      </c>
      <c r="E43">
        <v>5.58</v>
      </c>
    </row>
    <row r="44" spans="1:3" ht="15">
      <c r="A44" s="3">
        <v>44074</v>
      </c>
      <c r="B44">
        <v>2</v>
      </c>
      <c r="C44" t="s">
        <v>5</v>
      </c>
    </row>
    <row r="45" spans="1:3" ht="15">
      <c r="A45" s="3">
        <v>44074</v>
      </c>
      <c r="B45">
        <v>2</v>
      </c>
      <c r="C45" t="s">
        <v>6</v>
      </c>
    </row>
    <row r="46" spans="1:5" ht="15">
      <c r="A46" s="3">
        <v>44074</v>
      </c>
      <c r="B46">
        <v>3</v>
      </c>
      <c r="C46" t="s">
        <v>5</v>
      </c>
      <c r="D46">
        <v>13.01</v>
      </c>
      <c r="E46">
        <v>4.7</v>
      </c>
    </row>
    <row r="47" spans="1:5" ht="15">
      <c r="A47" s="3">
        <v>44074</v>
      </c>
      <c r="B47">
        <v>3</v>
      </c>
      <c r="C47" t="s">
        <v>6</v>
      </c>
      <c r="D47">
        <v>13.08</v>
      </c>
      <c r="E47">
        <v>5</v>
      </c>
    </row>
    <row r="48" spans="1:5" ht="15">
      <c r="A48" s="3">
        <v>44074</v>
      </c>
      <c r="B48">
        <v>4</v>
      </c>
      <c r="C48" t="s">
        <v>5</v>
      </c>
      <c r="D48">
        <v>14.02</v>
      </c>
      <c r="E48">
        <v>7</v>
      </c>
    </row>
    <row r="49" spans="1:5" ht="15">
      <c r="A49" s="3">
        <v>44074</v>
      </c>
      <c r="B49">
        <v>4</v>
      </c>
      <c r="C49" t="s">
        <v>6</v>
      </c>
      <c r="D49">
        <v>15</v>
      </c>
      <c r="E49">
        <v>6.8</v>
      </c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3:9" ht="15">
      <c r="C1" s="3">
        <v>44074</v>
      </c>
      <c r="D1" s="3">
        <v>44113</v>
      </c>
      <c r="E1" s="3">
        <v>44120</v>
      </c>
      <c r="F1" s="3">
        <v>44141</v>
      </c>
      <c r="G1" s="3">
        <v>44169</v>
      </c>
      <c r="H1" s="1">
        <v>44202</v>
      </c>
      <c r="I1" s="3">
        <v>44232</v>
      </c>
    </row>
    <row r="2" spans="1:9" ht="15">
      <c r="A2" t="s">
        <v>43</v>
      </c>
      <c r="B2" t="s">
        <v>5</v>
      </c>
      <c r="C2">
        <v>36338</v>
      </c>
      <c r="D2">
        <v>42291</v>
      </c>
      <c r="F2">
        <v>46538</v>
      </c>
      <c r="G2">
        <v>50783</v>
      </c>
      <c r="H2">
        <v>55951</v>
      </c>
      <c r="I2">
        <v>60392</v>
      </c>
    </row>
    <row r="3" spans="1:9" ht="15">
      <c r="A3" t="s">
        <v>43</v>
      </c>
      <c r="B3" t="s">
        <v>6</v>
      </c>
      <c r="C3">
        <v>21524</v>
      </c>
      <c r="D3">
        <v>23755</v>
      </c>
      <c r="F3">
        <v>25305</v>
      </c>
      <c r="G3">
        <v>26452</v>
      </c>
      <c r="H3">
        <v>27894</v>
      </c>
      <c r="I3">
        <v>29256</v>
      </c>
    </row>
    <row r="4" spans="1:9" ht="15">
      <c r="A4" t="s">
        <v>44</v>
      </c>
      <c r="B4" t="s">
        <v>5</v>
      </c>
      <c r="C4">
        <v>38594</v>
      </c>
      <c r="D4">
        <v>43385</v>
      </c>
      <c r="E4">
        <v>959</v>
      </c>
      <c r="F4">
        <v>4637</v>
      </c>
      <c r="G4">
        <v>7291</v>
      </c>
      <c r="H4">
        <v>11588</v>
      </c>
      <c r="I4">
        <v>16048</v>
      </c>
    </row>
    <row r="5" spans="1:9" ht="15">
      <c r="A5" t="s">
        <v>44</v>
      </c>
      <c r="B5" t="s">
        <v>6</v>
      </c>
      <c r="C5">
        <v>25321</v>
      </c>
      <c r="D5">
        <v>31620</v>
      </c>
      <c r="E5">
        <v>33106</v>
      </c>
      <c r="F5">
        <v>34847</v>
      </c>
      <c r="G5">
        <v>36833</v>
      </c>
      <c r="H5">
        <v>41445</v>
      </c>
      <c r="I5">
        <v>45771</v>
      </c>
    </row>
    <row r="6" spans="1:9" ht="15">
      <c r="A6" t="s">
        <v>45</v>
      </c>
      <c r="B6" t="s">
        <v>5</v>
      </c>
      <c r="C6">
        <v>24685</v>
      </c>
      <c r="D6">
        <v>28848</v>
      </c>
      <c r="F6">
        <v>31949</v>
      </c>
      <c r="G6">
        <v>35239</v>
      </c>
      <c r="H6">
        <v>39528</v>
      </c>
      <c r="I6">
        <v>43359</v>
      </c>
    </row>
    <row r="7" spans="1:9" ht="15">
      <c r="A7" t="s">
        <v>45</v>
      </c>
      <c r="B7" t="s">
        <v>6</v>
      </c>
      <c r="C7">
        <v>30747</v>
      </c>
      <c r="D7">
        <v>34342</v>
      </c>
      <c r="F7">
        <v>36887</v>
      </c>
      <c r="G7">
        <v>38754</v>
      </c>
      <c r="H7">
        <v>41103</v>
      </c>
      <c r="I7">
        <v>43320</v>
      </c>
    </row>
    <row r="8" spans="1:9" ht="15">
      <c r="A8" t="s">
        <v>46</v>
      </c>
      <c r="B8" t="s">
        <v>5</v>
      </c>
      <c r="C8">
        <v>43977</v>
      </c>
      <c r="D8" t="s">
        <v>57</v>
      </c>
      <c r="E8">
        <v>810</v>
      </c>
      <c r="F8">
        <v>3853</v>
      </c>
      <c r="G8">
        <v>7930</v>
      </c>
      <c r="H8">
        <v>13178</v>
      </c>
      <c r="I8">
        <v>17884</v>
      </c>
    </row>
    <row r="9" spans="1:9" ht="15">
      <c r="A9" t="s">
        <v>46</v>
      </c>
      <c r="B9" t="s">
        <v>6</v>
      </c>
      <c r="C9">
        <v>33080</v>
      </c>
      <c r="D9" t="s">
        <v>57</v>
      </c>
      <c r="E9">
        <v>40427</v>
      </c>
      <c r="F9">
        <v>44149</v>
      </c>
      <c r="G9">
        <v>49989</v>
      </c>
      <c r="H9">
        <v>54135</v>
      </c>
      <c r="I9">
        <v>58580</v>
      </c>
    </row>
    <row r="10" spans="1:9" ht="15">
      <c r="A10" t="s">
        <v>47</v>
      </c>
      <c r="C10">
        <v>545685</v>
      </c>
      <c r="D10">
        <v>562192</v>
      </c>
      <c r="F10">
        <v>573474</v>
      </c>
      <c r="G10">
        <v>584762</v>
      </c>
      <c r="H10">
        <v>598187</v>
      </c>
      <c r="I10">
        <v>610143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9.00390625" style="0" bestFit="1" customWidth="1"/>
    <col min="2" max="2" width="44.28125" style="0" bestFit="1" customWidth="1"/>
  </cols>
  <sheetData>
    <row r="1" spans="1:2" ht="15">
      <c r="A1" s="2" t="s">
        <v>4</v>
      </c>
      <c r="B1" s="2" t="s">
        <v>49</v>
      </c>
    </row>
    <row r="2" spans="1:3" ht="15">
      <c r="A2" s="29">
        <v>44062</v>
      </c>
      <c r="B2" s="30" t="s">
        <v>52</v>
      </c>
      <c r="C2" s="30"/>
    </row>
    <row r="3" spans="1:2" ht="15">
      <c r="A3" s="3">
        <v>44067</v>
      </c>
      <c r="B3" t="s">
        <v>48</v>
      </c>
    </row>
    <row r="4" spans="1:2" ht="15">
      <c r="A4" s="3">
        <v>44070</v>
      </c>
      <c r="B4" t="s">
        <v>50</v>
      </c>
    </row>
    <row r="5" spans="1:2" ht="15">
      <c r="A5" s="3">
        <v>44074</v>
      </c>
      <c r="B5" t="s">
        <v>51</v>
      </c>
    </row>
    <row r="6" spans="1:2" ht="15">
      <c r="A6" s="3">
        <v>44103</v>
      </c>
      <c r="B6" t="s">
        <v>53</v>
      </c>
    </row>
    <row r="7" spans="1:2" ht="15">
      <c r="A7" s="3">
        <v>44111</v>
      </c>
      <c r="B7" t="s">
        <v>54</v>
      </c>
    </row>
    <row r="8" spans="1:2" ht="15">
      <c r="A8" s="3">
        <v>44113</v>
      </c>
      <c r="B8" t="s">
        <v>55</v>
      </c>
    </row>
    <row r="9" spans="1:2" ht="15">
      <c r="A9" s="3">
        <v>44113</v>
      </c>
      <c r="B9" t="s">
        <v>56</v>
      </c>
    </row>
    <row r="10" spans="1:2" ht="15">
      <c r="A10" s="3">
        <v>44116</v>
      </c>
      <c r="B10" t="s">
        <v>59</v>
      </c>
    </row>
    <row r="11" spans="1:2" ht="15">
      <c r="A11" s="3">
        <v>44118</v>
      </c>
      <c r="B11" t="s">
        <v>58</v>
      </c>
    </row>
    <row r="12" spans="1:2" ht="15">
      <c r="A12" s="3">
        <v>44120</v>
      </c>
      <c r="B12" t="s">
        <v>60</v>
      </c>
    </row>
    <row r="13" spans="1:2" ht="15">
      <c r="A13" s="3">
        <v>44141</v>
      </c>
      <c r="B13" t="s">
        <v>63</v>
      </c>
    </row>
    <row r="14" spans="1:2" ht="15">
      <c r="A14" s="3">
        <v>44144</v>
      </c>
      <c r="B14" t="s">
        <v>64</v>
      </c>
    </row>
    <row r="15" spans="1:2" ht="15">
      <c r="A15" s="3">
        <v>44154</v>
      </c>
      <c r="B15" t="s">
        <v>65</v>
      </c>
    </row>
    <row r="16" spans="1:2" ht="15">
      <c r="A16" s="3">
        <v>44155</v>
      </c>
      <c r="B16" t="s">
        <v>66</v>
      </c>
    </row>
    <row r="17" spans="1:2" ht="15">
      <c r="A17" s="3">
        <v>44156</v>
      </c>
      <c r="B17" t="s">
        <v>67</v>
      </c>
    </row>
    <row r="18" spans="1:2" ht="15">
      <c r="A18" s="3">
        <v>44157</v>
      </c>
      <c r="B18" t="s">
        <v>68</v>
      </c>
    </row>
    <row r="19" spans="1:2" ht="15">
      <c r="A19" s="3">
        <v>44158</v>
      </c>
      <c r="B19" t="s">
        <v>69</v>
      </c>
    </row>
    <row r="20" spans="1:2" ht="15">
      <c r="A20" s="3">
        <v>44159</v>
      </c>
      <c r="B20" t="s">
        <v>70</v>
      </c>
    </row>
    <row r="21" spans="1:2" ht="15">
      <c r="A21" s="3">
        <v>44160</v>
      </c>
      <c r="B21" t="s">
        <v>71</v>
      </c>
    </row>
    <row r="22" spans="1:3" ht="15">
      <c r="A22" s="3">
        <v>44161</v>
      </c>
      <c r="B22" t="s">
        <v>72</v>
      </c>
      <c r="C22" t="s">
        <v>73</v>
      </c>
    </row>
    <row r="23" spans="1:2" ht="15">
      <c r="A23" s="3">
        <v>44534</v>
      </c>
      <c r="B23" t="s">
        <v>74</v>
      </c>
    </row>
    <row r="24" spans="1:2" ht="15">
      <c r="A24" s="1">
        <v>44202</v>
      </c>
      <c r="B24" t="s">
        <v>74</v>
      </c>
    </row>
    <row r="25" spans="1:2" ht="15">
      <c r="A25" s="1">
        <v>44232</v>
      </c>
      <c r="B2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9.57421875" style="5" bestFit="1" customWidth="1"/>
    <col min="2" max="2" width="7.7109375" style="5" customWidth="1"/>
    <col min="3" max="4" width="9.00390625" style="5" customWidth="1"/>
    <col min="5" max="5" width="16.421875" style="15" customWidth="1"/>
    <col min="8" max="8" width="15.28125" style="0" customWidth="1"/>
    <col min="9" max="9" width="20.421875" style="5" customWidth="1"/>
    <col min="10" max="10" width="16.00390625" style="5" customWidth="1"/>
    <col min="11" max="11" width="20.140625" style="5" customWidth="1"/>
    <col min="12" max="12" width="10.8515625" style="5" customWidth="1"/>
  </cols>
  <sheetData>
    <row r="1" spans="1:18" ht="18.75">
      <c r="A1" s="7"/>
      <c r="B1" s="7"/>
      <c r="C1" s="31" t="s">
        <v>33</v>
      </c>
      <c r="D1" s="31"/>
      <c r="E1" s="31"/>
      <c r="F1" s="31" t="s">
        <v>34</v>
      </c>
      <c r="G1" s="31"/>
      <c r="H1" s="31"/>
      <c r="I1" s="17" t="s">
        <v>35</v>
      </c>
      <c r="J1" s="17" t="s">
        <v>38</v>
      </c>
      <c r="K1" s="17" t="s">
        <v>36</v>
      </c>
      <c r="L1" s="23"/>
      <c r="M1" t="s">
        <v>18</v>
      </c>
      <c r="N1" t="s">
        <v>19</v>
      </c>
      <c r="O1" s="4"/>
      <c r="R1" t="e">
        <f>(100/sek)*3.6</f>
        <v>#NAME?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18" t="s">
        <v>26</v>
      </c>
      <c r="F2" s="6" t="s">
        <v>2</v>
      </c>
      <c r="G2" s="6" t="s">
        <v>3</v>
      </c>
      <c r="H2" s="6" t="s">
        <v>27</v>
      </c>
      <c r="I2" s="21" t="s">
        <v>42</v>
      </c>
      <c r="J2" s="21" t="s">
        <v>41</v>
      </c>
      <c r="K2" s="21" t="s">
        <v>37</v>
      </c>
      <c r="L2" s="25"/>
      <c r="M2" t="s">
        <v>7</v>
      </c>
      <c r="N2" t="s">
        <v>20</v>
      </c>
      <c r="O2" s="4"/>
      <c r="R2" t="e">
        <f>(10/sek)*3.6</f>
        <v>#NAME?</v>
      </c>
    </row>
    <row r="3" spans="1:15" ht="15">
      <c r="A3" s="12">
        <v>43873</v>
      </c>
      <c r="B3" s="7">
        <v>1</v>
      </c>
      <c r="C3" s="7" t="s">
        <v>7</v>
      </c>
      <c r="D3" s="7">
        <v>6.26</v>
      </c>
      <c r="E3" s="19">
        <f>10/D3*3.6</f>
        <v>5.7507987220447285</v>
      </c>
      <c r="F3" s="7" t="s">
        <v>7</v>
      </c>
      <c r="G3" s="7">
        <v>10.26</v>
      </c>
      <c r="H3" s="19">
        <f aca="true" t="shared" si="0" ref="H3:H10">10/G3*3.6</f>
        <v>3.5087719298245617</v>
      </c>
      <c r="I3" s="19">
        <f aca="true" t="shared" si="1" ref="I3:I9">+E3+H3</f>
        <v>9.25957065186929</v>
      </c>
      <c r="J3" s="19"/>
      <c r="K3" s="19"/>
      <c r="L3" s="24"/>
      <c r="O3" s="4"/>
    </row>
    <row r="4" spans="1:13" ht="15">
      <c r="A4" s="12">
        <v>43896</v>
      </c>
      <c r="B4" s="7">
        <v>1</v>
      </c>
      <c r="C4" s="7" t="s">
        <v>7</v>
      </c>
      <c r="D4" s="7">
        <v>7.26</v>
      </c>
      <c r="E4" s="19">
        <f aca="true" t="shared" si="2" ref="E4:E10">10/D4*3.6</f>
        <v>4.958677685950414</v>
      </c>
      <c r="F4" s="7" t="s">
        <v>7</v>
      </c>
      <c r="G4" s="7">
        <v>9.93</v>
      </c>
      <c r="H4" s="19">
        <f t="shared" si="0"/>
        <v>3.6253776435045317</v>
      </c>
      <c r="I4" s="19">
        <f t="shared" si="1"/>
        <v>8.584055329454944</v>
      </c>
      <c r="J4" s="19">
        <f>+'Pejlinger B1'!H2</f>
        <v>4.029999999999999</v>
      </c>
      <c r="K4" s="19">
        <f aca="true" t="shared" si="3" ref="K4:K11">+I4/J4</f>
        <v>2.1300385432890683</v>
      </c>
      <c r="L4" s="24"/>
      <c r="M4" t="s">
        <v>39</v>
      </c>
    </row>
    <row r="5" spans="1:15" ht="15">
      <c r="A5" s="12">
        <v>43929</v>
      </c>
      <c r="B5" s="7">
        <v>1</v>
      </c>
      <c r="C5" s="7" t="s">
        <v>7</v>
      </c>
      <c r="D5" s="7">
        <v>6.2</v>
      </c>
      <c r="E5" s="19">
        <f t="shared" si="2"/>
        <v>5.806451612903226</v>
      </c>
      <c r="F5" s="7" t="s">
        <v>7</v>
      </c>
      <c r="G5" s="7">
        <v>10.1</v>
      </c>
      <c r="H5" s="19">
        <f t="shared" si="0"/>
        <v>3.5643564356435644</v>
      </c>
      <c r="I5" s="19">
        <f t="shared" si="1"/>
        <v>9.37080804854679</v>
      </c>
      <c r="J5" s="19">
        <f>+'Pejlinger B1'!H3</f>
        <v>1.6199999999999992</v>
      </c>
      <c r="K5" s="19">
        <f t="shared" si="3"/>
        <v>5.784449412683206</v>
      </c>
      <c r="L5" s="24"/>
      <c r="M5" t="s">
        <v>40</v>
      </c>
      <c r="O5" s="4"/>
    </row>
    <row r="6" spans="1:12" ht="15">
      <c r="A6" s="13">
        <v>43961</v>
      </c>
      <c r="B6" s="7">
        <v>1</v>
      </c>
      <c r="C6" s="7" t="s">
        <v>7</v>
      </c>
      <c r="D6" s="7">
        <v>6.06</v>
      </c>
      <c r="E6" s="19">
        <f t="shared" si="2"/>
        <v>5.940594059405941</v>
      </c>
      <c r="F6" s="7" t="s">
        <v>7</v>
      </c>
      <c r="G6" s="7">
        <v>10.07</v>
      </c>
      <c r="H6" s="19">
        <f t="shared" si="0"/>
        <v>3.5749751737835154</v>
      </c>
      <c r="I6" s="19">
        <f t="shared" si="1"/>
        <v>9.515569233189456</v>
      </c>
      <c r="J6" s="19">
        <f>+'Pejlinger B1'!H4</f>
        <v>1.6399999999999997</v>
      </c>
      <c r="K6" s="19">
        <f t="shared" si="3"/>
        <v>5.802176361700889</v>
      </c>
      <c r="L6" s="24"/>
    </row>
    <row r="7" spans="1:12" ht="15">
      <c r="A7" s="13">
        <v>43989</v>
      </c>
      <c r="B7" s="7">
        <v>1</v>
      </c>
      <c r="C7" s="7" t="s">
        <v>7</v>
      </c>
      <c r="D7" s="7">
        <v>6.41</v>
      </c>
      <c r="E7" s="19">
        <f t="shared" si="2"/>
        <v>5.61622464898596</v>
      </c>
      <c r="F7" s="7" t="s">
        <v>7</v>
      </c>
      <c r="G7" s="7">
        <v>9.79</v>
      </c>
      <c r="H7" s="19">
        <f t="shared" si="0"/>
        <v>3.6772216547497454</v>
      </c>
      <c r="I7" s="19">
        <f t="shared" si="1"/>
        <v>9.293446303735706</v>
      </c>
      <c r="J7" s="19">
        <f>+'Pejlinger B1'!H5</f>
        <v>4.140000000000001</v>
      </c>
      <c r="K7" s="19">
        <f t="shared" si="3"/>
        <v>2.2447937931728754</v>
      </c>
      <c r="L7" s="24"/>
    </row>
    <row r="8" spans="1:12" ht="15">
      <c r="A8" s="13">
        <v>44015</v>
      </c>
      <c r="B8" s="7">
        <v>1</v>
      </c>
      <c r="C8" s="7" t="s">
        <v>7</v>
      </c>
      <c r="D8" s="7">
        <v>6.36</v>
      </c>
      <c r="E8" s="19">
        <f t="shared" si="2"/>
        <v>5.660377358490566</v>
      </c>
      <c r="F8" s="7" t="s">
        <v>7</v>
      </c>
      <c r="G8" s="7">
        <v>9.91</v>
      </c>
      <c r="H8" s="19">
        <f t="shared" si="0"/>
        <v>3.632694248234107</v>
      </c>
      <c r="I8" s="19">
        <f t="shared" si="1"/>
        <v>9.293071606724673</v>
      </c>
      <c r="J8" s="19">
        <f>+'Pejlinger B1'!H6</f>
        <v>3.59</v>
      </c>
      <c r="K8" s="19">
        <f t="shared" si="3"/>
        <v>2.5885993333494914</v>
      </c>
      <c r="L8" s="24"/>
    </row>
    <row r="9" spans="1:12" ht="15">
      <c r="A9" s="13">
        <v>44043</v>
      </c>
      <c r="B9" s="7">
        <v>1</v>
      </c>
      <c r="C9" s="7" t="s">
        <v>7</v>
      </c>
      <c r="D9" s="7">
        <v>6.36</v>
      </c>
      <c r="E9" s="19">
        <f t="shared" si="2"/>
        <v>5.660377358490566</v>
      </c>
      <c r="F9" s="7" t="s">
        <v>7</v>
      </c>
      <c r="G9" s="7">
        <v>9.8</v>
      </c>
      <c r="H9" s="19">
        <f t="shared" si="0"/>
        <v>3.673469387755102</v>
      </c>
      <c r="I9" s="19">
        <f t="shared" si="1"/>
        <v>9.333846746245667</v>
      </c>
      <c r="J9" s="19">
        <f>+'Pejlinger B1'!H7</f>
        <v>3.959999999999999</v>
      </c>
      <c r="K9" s="19">
        <f t="shared" si="3"/>
        <v>2.357032006627694</v>
      </c>
      <c r="L9" s="24"/>
    </row>
    <row r="10" spans="1:11" ht="15">
      <c r="A10" s="13">
        <v>44074</v>
      </c>
      <c r="B10" s="7">
        <v>1</v>
      </c>
      <c r="C10" s="7" t="s">
        <v>7</v>
      </c>
      <c r="D10" s="7">
        <v>5.93</v>
      </c>
      <c r="E10" s="19">
        <f t="shared" si="2"/>
        <v>6.070826306913998</v>
      </c>
      <c r="F10" s="7" t="s">
        <v>7</v>
      </c>
      <c r="G10" s="7">
        <v>10.03</v>
      </c>
      <c r="H10" s="19">
        <f t="shared" si="0"/>
        <v>3.589232303090728</v>
      </c>
      <c r="I10" s="19">
        <f aca="true" t="shared" si="4" ref="I10:I15">+E10+H10</f>
        <v>9.660058610004725</v>
      </c>
      <c r="J10" s="19">
        <f>+'Pejlinger B1'!H8</f>
        <v>4.3500000000000005</v>
      </c>
      <c r="K10" s="19">
        <f t="shared" si="3"/>
        <v>2.220703128736718</v>
      </c>
    </row>
    <row r="11" spans="1:11" ht="15">
      <c r="A11" s="13">
        <v>44113</v>
      </c>
      <c r="B11" s="7">
        <v>1</v>
      </c>
      <c r="C11" s="7" t="s">
        <v>7</v>
      </c>
      <c r="D11" s="7">
        <v>5.7</v>
      </c>
      <c r="E11" s="19">
        <f>10/D11*3.6</f>
        <v>6.315789473684211</v>
      </c>
      <c r="F11" s="7" t="s">
        <v>7</v>
      </c>
      <c r="G11" s="7">
        <v>10.43</v>
      </c>
      <c r="H11" s="19">
        <f>10/G11*3.6</f>
        <v>3.451581975071908</v>
      </c>
      <c r="I11" s="19">
        <f t="shared" si="4"/>
        <v>9.76737144875612</v>
      </c>
      <c r="J11" s="19">
        <f>+'Pejlinger B1'!H9</f>
        <v>4.24</v>
      </c>
      <c r="K11" s="19">
        <f t="shared" si="3"/>
        <v>2.3036253416877637</v>
      </c>
    </row>
    <row r="12" spans="1:11" ht="15">
      <c r="A12" s="13">
        <v>44141</v>
      </c>
      <c r="B12" s="7">
        <v>1</v>
      </c>
      <c r="C12" s="7" t="s">
        <v>7</v>
      </c>
      <c r="D12" s="7">
        <v>5.66</v>
      </c>
      <c r="E12" s="19">
        <f>10/D12*3.6</f>
        <v>6.360424028268551</v>
      </c>
      <c r="F12" s="7" t="s">
        <v>7</v>
      </c>
      <c r="G12" s="7">
        <v>10.02</v>
      </c>
      <c r="H12" s="19">
        <f>10/G12*3.6</f>
        <v>3.5928143712574854</v>
      </c>
      <c r="I12" s="19">
        <f t="shared" si="4"/>
        <v>9.953238399526036</v>
      </c>
      <c r="J12" s="19">
        <f>+'Pejlinger B1'!H10</f>
        <v>4.18</v>
      </c>
      <c r="K12" s="19">
        <f>+I12/J12</f>
        <v>2.3811575118483344</v>
      </c>
    </row>
    <row r="13" spans="1:11" ht="15">
      <c r="A13" s="13">
        <v>44169</v>
      </c>
      <c r="B13" s="7">
        <v>1</v>
      </c>
      <c r="C13" s="7" t="s">
        <v>7</v>
      </c>
      <c r="D13" s="7">
        <v>5.7</v>
      </c>
      <c r="E13" s="19">
        <f>10/D13*3.6</f>
        <v>6.315789473684211</v>
      </c>
      <c r="F13" s="7" t="s">
        <v>7</v>
      </c>
      <c r="G13" s="7">
        <v>10.24</v>
      </c>
      <c r="H13" s="19">
        <f>10/G13*3.6</f>
        <v>3.515625</v>
      </c>
      <c r="I13" s="19">
        <f t="shared" si="4"/>
        <v>9.83141447368421</v>
      </c>
      <c r="J13" s="19">
        <f>+'Pejlinger B1'!H11</f>
        <v>4.12</v>
      </c>
      <c r="K13" s="19">
        <f>+I13/J13</f>
        <v>2.3862656489524783</v>
      </c>
    </row>
    <row r="14" spans="1:11" ht="15">
      <c r="A14" s="13">
        <v>44202</v>
      </c>
      <c r="B14" s="7">
        <v>1</v>
      </c>
      <c r="C14" s="7" t="s">
        <v>7</v>
      </c>
      <c r="D14" s="7">
        <v>5.8</v>
      </c>
      <c r="E14" s="19">
        <f>10/D14*3.6</f>
        <v>6.206896551724139</v>
      </c>
      <c r="F14" s="7" t="s">
        <v>7</v>
      </c>
      <c r="G14" s="7">
        <v>9.85</v>
      </c>
      <c r="H14" s="19">
        <f>10/G14*3.6</f>
        <v>3.6548223350253806</v>
      </c>
      <c r="I14" s="19">
        <f t="shared" si="4"/>
        <v>9.86171888674952</v>
      </c>
      <c r="J14" s="19">
        <f>+'Pejlinger B1'!H12</f>
        <v>4</v>
      </c>
      <c r="K14" s="19">
        <f>+I14/J14</f>
        <v>2.46542972168738</v>
      </c>
    </row>
    <row r="15" spans="1:11" ht="15">
      <c r="A15" s="13">
        <v>44232</v>
      </c>
      <c r="B15" s="7">
        <v>1</v>
      </c>
      <c r="C15" s="7" t="s">
        <v>7</v>
      </c>
      <c r="D15" s="7">
        <v>5.71</v>
      </c>
      <c r="E15" s="19">
        <f>10/D15*3.6</f>
        <v>6.304728546409808</v>
      </c>
      <c r="F15" s="7" t="s">
        <v>7</v>
      </c>
      <c r="G15" s="7">
        <v>10.32</v>
      </c>
      <c r="H15" s="19">
        <f>10/G15*3.6</f>
        <v>3.488372093023256</v>
      </c>
      <c r="I15" s="19">
        <f t="shared" si="4"/>
        <v>9.793100639433064</v>
      </c>
      <c r="J15" s="19">
        <f>+'Pejlinger B1'!H13</f>
        <v>3.920000000000001</v>
      </c>
      <c r="K15" s="19">
        <f>+I15/J15</f>
        <v>2.4982399590390463</v>
      </c>
    </row>
    <row r="16" spans="1:11" ht="15">
      <c r="A16" s="7"/>
      <c r="B16" s="7"/>
      <c r="C16" s="7"/>
      <c r="D16" s="7"/>
      <c r="E16" s="26"/>
      <c r="F16" s="8"/>
      <c r="G16" s="8"/>
      <c r="H16" s="8"/>
      <c r="I16" s="7"/>
      <c r="J16" s="7"/>
      <c r="K16" s="7"/>
    </row>
    <row r="17" spans="1:11" ht="15">
      <c r="A17" s="7"/>
      <c r="B17" s="7"/>
      <c r="C17" s="7"/>
      <c r="D17" s="7"/>
      <c r="E17" s="26"/>
      <c r="F17" s="8"/>
      <c r="G17" s="8"/>
      <c r="H17" s="8"/>
      <c r="I17" s="7"/>
      <c r="J17" s="7"/>
      <c r="K17" s="7"/>
    </row>
    <row r="18" spans="1:11" ht="15">
      <c r="A18" s="7"/>
      <c r="B18" s="7"/>
      <c r="C18" s="7"/>
      <c r="D18" s="7"/>
      <c r="E18" s="26"/>
      <c r="F18" s="8"/>
      <c r="G18" s="8"/>
      <c r="H18" s="8"/>
      <c r="I18" s="7"/>
      <c r="J18" s="7"/>
      <c r="K18" s="7"/>
    </row>
    <row r="19" spans="1:11" ht="15">
      <c r="A19" s="7"/>
      <c r="B19" s="7"/>
      <c r="C19" s="7"/>
      <c r="D19" s="7"/>
      <c r="E19" s="26"/>
      <c r="F19" s="8"/>
      <c r="G19" s="8"/>
      <c r="H19" s="8"/>
      <c r="I19" s="7"/>
      <c r="J19" s="7"/>
      <c r="K19" s="7"/>
    </row>
    <row r="20" spans="1:11" ht="15">
      <c r="A20" s="7"/>
      <c r="B20" s="7"/>
      <c r="C20" s="7"/>
      <c r="D20" s="7"/>
      <c r="E20" s="26"/>
      <c r="F20" s="8"/>
      <c r="G20" s="8"/>
      <c r="H20" s="8"/>
      <c r="I20" s="7"/>
      <c r="J20" s="7"/>
      <c r="K20" s="7"/>
    </row>
    <row r="21" spans="1:11" ht="15">
      <c r="A21" s="7"/>
      <c r="B21" s="7"/>
      <c r="C21" s="7"/>
      <c r="D21" s="7"/>
      <c r="E21" s="26"/>
      <c r="F21" s="8"/>
      <c r="G21" s="8"/>
      <c r="H21" s="8"/>
      <c r="I21" s="7"/>
      <c r="J21" s="7"/>
      <c r="K21" s="7"/>
    </row>
    <row r="22" spans="1:11" ht="15">
      <c r="A22" s="7"/>
      <c r="B22" s="7"/>
      <c r="C22" s="7"/>
      <c r="D22" s="7"/>
      <c r="E22" s="26"/>
      <c r="F22" s="8"/>
      <c r="G22" s="8"/>
      <c r="H22" s="8"/>
      <c r="I22" s="7"/>
      <c r="J22" s="7"/>
      <c r="K22" s="7"/>
    </row>
    <row r="23" spans="1:11" ht="15">
      <c r="A23" s="7"/>
      <c r="B23" s="7"/>
      <c r="C23" s="7"/>
      <c r="D23" s="7"/>
      <c r="E23" s="26"/>
      <c r="F23" s="8"/>
      <c r="G23" s="8"/>
      <c r="H23" s="8"/>
      <c r="I23" s="7"/>
      <c r="J23" s="7"/>
      <c r="K23" s="7"/>
    </row>
    <row r="24" spans="1:11" ht="15">
      <c r="A24" s="7"/>
      <c r="B24" s="7"/>
      <c r="C24" s="7"/>
      <c r="D24" s="7"/>
      <c r="E24" s="26"/>
      <c r="F24" s="8"/>
      <c r="G24" s="8"/>
      <c r="H24" s="8"/>
      <c r="I24" s="7"/>
      <c r="J24" s="7"/>
      <c r="K24" s="7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9.57421875" style="27" bestFit="1" customWidth="1"/>
    <col min="2" max="2" width="7.8515625" style="27" customWidth="1"/>
    <col min="3" max="3" width="10.421875" style="27" customWidth="1"/>
    <col min="4" max="4" width="10.7109375" style="27" customWidth="1"/>
    <col min="5" max="5" width="15.140625" style="27" customWidth="1"/>
    <col min="6" max="6" width="11.28125" style="27" customWidth="1"/>
    <col min="7" max="7" width="9.7109375" style="27" customWidth="1"/>
    <col min="8" max="8" width="17.28125" style="27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6" t="s">
        <v>32</v>
      </c>
    </row>
    <row r="2" spans="1:8" ht="15">
      <c r="A2" s="12">
        <v>43896</v>
      </c>
      <c r="B2" s="7">
        <v>2</v>
      </c>
      <c r="C2" s="7"/>
      <c r="D2" s="7">
        <v>5.2</v>
      </c>
      <c r="E2" s="7">
        <f>+C2-D2</f>
        <v>-5.2</v>
      </c>
      <c r="F2" s="7"/>
      <c r="G2" s="7">
        <v>5.15</v>
      </c>
      <c r="H2" s="7">
        <f>+F2-G2</f>
        <v>-5.15</v>
      </c>
    </row>
    <row r="3" spans="1:8" ht="15">
      <c r="A3" s="12">
        <v>43929</v>
      </c>
      <c r="B3" s="7">
        <v>2</v>
      </c>
      <c r="C3" s="7"/>
      <c r="D3" s="7"/>
      <c r="E3" s="7"/>
      <c r="F3" s="7"/>
      <c r="G3" s="7"/>
      <c r="H3" s="7">
        <f aca="true" t="shared" si="0" ref="H3:H8">+F3-G3</f>
        <v>0</v>
      </c>
    </row>
    <row r="4" spans="1:8" ht="15">
      <c r="A4" s="13">
        <v>43961</v>
      </c>
      <c r="B4" s="7">
        <v>2</v>
      </c>
      <c r="C4" s="7"/>
      <c r="D4" s="7"/>
      <c r="E4" s="7"/>
      <c r="F4" s="7"/>
      <c r="G4" s="7"/>
      <c r="H4" s="7">
        <f t="shared" si="0"/>
        <v>0</v>
      </c>
    </row>
    <row r="5" spans="1:8" ht="15">
      <c r="A5" s="13">
        <v>43989</v>
      </c>
      <c r="B5" s="7">
        <v>2</v>
      </c>
      <c r="C5" s="7"/>
      <c r="D5" s="7"/>
      <c r="E5" s="7"/>
      <c r="F5" s="7"/>
      <c r="G5" s="7"/>
      <c r="H5" s="7">
        <f t="shared" si="0"/>
        <v>0</v>
      </c>
    </row>
    <row r="6" spans="1:8" ht="15">
      <c r="A6" s="13">
        <v>44015</v>
      </c>
      <c r="B6" s="7">
        <v>2</v>
      </c>
      <c r="C6" s="7"/>
      <c r="D6" s="7"/>
      <c r="E6" s="7"/>
      <c r="F6" s="7"/>
      <c r="G6" s="7"/>
      <c r="H6" s="7">
        <f t="shared" si="0"/>
        <v>0</v>
      </c>
    </row>
    <row r="7" spans="1:8" ht="15">
      <c r="A7" s="13">
        <v>44045</v>
      </c>
      <c r="B7" s="7">
        <v>2</v>
      </c>
      <c r="C7" s="7"/>
      <c r="D7" s="7"/>
      <c r="E7" s="7"/>
      <c r="F7" s="7"/>
      <c r="G7" s="7"/>
      <c r="H7" s="7">
        <f t="shared" si="0"/>
        <v>0</v>
      </c>
    </row>
    <row r="8" spans="1:8" ht="15">
      <c r="A8" s="13">
        <v>44046</v>
      </c>
      <c r="B8" s="7">
        <v>2</v>
      </c>
      <c r="C8" s="7"/>
      <c r="D8" s="7"/>
      <c r="E8" s="7"/>
      <c r="F8" s="7"/>
      <c r="G8" s="7"/>
      <c r="H8" s="7">
        <f t="shared" si="0"/>
        <v>0</v>
      </c>
    </row>
    <row r="9" spans="1:8" ht="15">
      <c r="A9" s="13">
        <v>44074</v>
      </c>
      <c r="B9" s="7">
        <v>2</v>
      </c>
      <c r="C9" s="7">
        <v>16.02</v>
      </c>
      <c r="D9" s="7">
        <v>9.39</v>
      </c>
      <c r="E9" s="7">
        <f aca="true" t="shared" si="1" ref="E9:E14">+C9-D9</f>
        <v>6.629999999999999</v>
      </c>
      <c r="F9" s="7">
        <v>17.11</v>
      </c>
      <c r="G9" s="7">
        <v>9.44</v>
      </c>
      <c r="H9" s="7">
        <f aca="true" t="shared" si="2" ref="H9:H14">+F9-G9</f>
        <v>7.67</v>
      </c>
    </row>
    <row r="10" spans="1:8" ht="15">
      <c r="A10" s="13">
        <v>44113</v>
      </c>
      <c r="B10" s="7">
        <v>2</v>
      </c>
      <c r="C10" s="7">
        <v>17.38</v>
      </c>
      <c r="D10" s="7">
        <v>8.37</v>
      </c>
      <c r="E10" s="7">
        <f t="shared" si="1"/>
        <v>9.01</v>
      </c>
      <c r="F10" s="7">
        <v>18.45</v>
      </c>
      <c r="G10" s="7">
        <v>6.3</v>
      </c>
      <c r="H10" s="7">
        <f t="shared" si="2"/>
        <v>12.149999999999999</v>
      </c>
    </row>
    <row r="11" spans="1:8" ht="15">
      <c r="A11" s="13">
        <v>44141</v>
      </c>
      <c r="B11" s="7">
        <v>2</v>
      </c>
      <c r="C11" s="7">
        <v>12.66</v>
      </c>
      <c r="D11" s="7">
        <v>6.27</v>
      </c>
      <c r="E11" s="7">
        <f t="shared" si="1"/>
        <v>6.390000000000001</v>
      </c>
      <c r="F11" s="7">
        <v>12.42</v>
      </c>
      <c r="G11" s="7">
        <v>6.27</v>
      </c>
      <c r="H11" s="7">
        <f t="shared" si="2"/>
        <v>6.15</v>
      </c>
    </row>
    <row r="12" spans="1:8" ht="15">
      <c r="A12" s="13">
        <v>44169</v>
      </c>
      <c r="B12" s="7">
        <v>2</v>
      </c>
      <c r="C12" s="7">
        <v>18.18</v>
      </c>
      <c r="D12" s="7">
        <v>6.56</v>
      </c>
      <c r="E12" s="7">
        <f t="shared" si="1"/>
        <v>11.620000000000001</v>
      </c>
      <c r="F12" s="7">
        <v>18.18</v>
      </c>
      <c r="G12" s="7">
        <v>6.6</v>
      </c>
      <c r="H12" s="7">
        <f t="shared" si="2"/>
        <v>11.58</v>
      </c>
    </row>
    <row r="13" spans="1:8" ht="15">
      <c r="A13" s="13">
        <v>44203</v>
      </c>
      <c r="B13" s="7">
        <v>2</v>
      </c>
      <c r="C13" s="7">
        <v>16.5</v>
      </c>
      <c r="D13" s="7">
        <v>6.57</v>
      </c>
      <c r="E13" s="7">
        <f t="shared" si="1"/>
        <v>9.93</v>
      </c>
      <c r="F13" s="7">
        <v>17.66</v>
      </c>
      <c r="G13" s="7">
        <v>6.61</v>
      </c>
      <c r="H13" s="7">
        <f t="shared" si="2"/>
        <v>11.05</v>
      </c>
    </row>
    <row r="14" spans="1:8" ht="15">
      <c r="A14" s="13">
        <v>44232</v>
      </c>
      <c r="B14" s="7">
        <v>2</v>
      </c>
      <c r="C14" s="7">
        <v>16</v>
      </c>
      <c r="D14" s="7">
        <v>6.35</v>
      </c>
      <c r="E14" s="7">
        <f t="shared" si="1"/>
        <v>9.65</v>
      </c>
      <c r="F14" s="7">
        <v>17.13</v>
      </c>
      <c r="G14" s="7">
        <v>6.41</v>
      </c>
      <c r="H14" s="7">
        <f t="shared" si="2"/>
        <v>10.719999999999999</v>
      </c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7">
      <selection activeCell="K30" sqref="K30"/>
    </sheetView>
  </sheetViews>
  <sheetFormatPr defaultColWidth="9.140625" defaultRowHeight="15"/>
  <cols>
    <col min="1" max="1" width="9.57421875" style="5" bestFit="1" customWidth="1"/>
    <col min="2" max="4" width="9.00390625" style="5" customWidth="1"/>
    <col min="5" max="5" width="14.00390625" style="15" customWidth="1"/>
    <col min="8" max="8" width="15.8515625" style="0" customWidth="1"/>
    <col min="9" max="9" width="21.7109375" style="0" customWidth="1"/>
    <col min="10" max="10" width="15.8515625" style="0" customWidth="1"/>
    <col min="11" max="11" width="21.8515625" style="0" customWidth="1"/>
    <col min="12" max="12" width="10.8515625" style="0" customWidth="1"/>
  </cols>
  <sheetData>
    <row r="1" spans="1:11" ht="18.75">
      <c r="A1" s="7"/>
      <c r="B1" s="7"/>
      <c r="C1" s="31" t="s">
        <v>5</v>
      </c>
      <c r="D1" s="31"/>
      <c r="E1" s="31"/>
      <c r="F1" s="31" t="s">
        <v>6</v>
      </c>
      <c r="G1" s="31"/>
      <c r="H1" s="31"/>
      <c r="I1" s="22" t="s">
        <v>35</v>
      </c>
      <c r="J1" s="22" t="s">
        <v>38</v>
      </c>
      <c r="K1" s="22" t="s">
        <v>36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18" t="s">
        <v>28</v>
      </c>
      <c r="F2" s="6" t="s">
        <v>2</v>
      </c>
      <c r="G2" s="6" t="s">
        <v>3</v>
      </c>
      <c r="H2" s="6" t="s">
        <v>29</v>
      </c>
      <c r="I2" s="21" t="s">
        <v>42</v>
      </c>
      <c r="J2" s="21" t="s">
        <v>41</v>
      </c>
      <c r="K2" s="21" t="s">
        <v>37</v>
      </c>
      <c r="M2" t="s">
        <v>18</v>
      </c>
      <c r="N2" t="s">
        <v>19</v>
      </c>
      <c r="O2" s="4"/>
      <c r="R2" t="e">
        <f>(100/sek)*3.6</f>
        <v>#NAME?</v>
      </c>
    </row>
    <row r="3" spans="1:18" ht="15">
      <c r="A3" s="12">
        <v>43873</v>
      </c>
      <c r="B3" s="7">
        <v>2</v>
      </c>
      <c r="C3" s="7" t="s">
        <v>8</v>
      </c>
      <c r="D3" s="7">
        <v>48.83</v>
      </c>
      <c r="E3" s="19">
        <f aca="true" t="shared" si="0" ref="E3:E10">100/D3*3.6</f>
        <v>7.372516895351219</v>
      </c>
      <c r="F3" s="7" t="s">
        <v>7</v>
      </c>
      <c r="G3" s="7">
        <v>5.23</v>
      </c>
      <c r="H3" s="19">
        <f aca="true" t="shared" si="1" ref="H3:H10">10/G3*3.6</f>
        <v>6.8833652007648185</v>
      </c>
      <c r="I3" s="19">
        <f aca="true" t="shared" si="2" ref="I3:I9">+E3+H3</f>
        <v>14.255882096116038</v>
      </c>
      <c r="J3" s="19"/>
      <c r="K3" s="19"/>
      <c r="M3" t="s">
        <v>7</v>
      </c>
      <c r="N3" t="s">
        <v>20</v>
      </c>
      <c r="O3" s="4"/>
      <c r="R3" t="e">
        <f>(10/sek)*3.6</f>
        <v>#NAME?</v>
      </c>
    </row>
    <row r="4" spans="1:11" ht="15">
      <c r="A4" s="12">
        <v>43896</v>
      </c>
      <c r="B4" s="7">
        <v>2</v>
      </c>
      <c r="C4" s="7" t="s">
        <v>8</v>
      </c>
      <c r="D4" s="7">
        <v>34.46</v>
      </c>
      <c r="E4" s="19">
        <f t="shared" si="0"/>
        <v>10.44689495066744</v>
      </c>
      <c r="F4" s="7" t="s">
        <v>7</v>
      </c>
      <c r="G4" s="7">
        <v>5.3</v>
      </c>
      <c r="H4" s="19">
        <f t="shared" si="1"/>
        <v>6.7924528301886795</v>
      </c>
      <c r="I4" s="19">
        <f t="shared" si="2"/>
        <v>17.23934778085612</v>
      </c>
      <c r="J4" s="19">
        <f>+'Pejling B2'!H2</f>
        <v>-5.15</v>
      </c>
      <c r="K4" s="19">
        <f aca="true" t="shared" si="3" ref="K4:K10">+I4/J4</f>
        <v>-3.347446171040023</v>
      </c>
    </row>
    <row r="5" spans="1:13" ht="15">
      <c r="A5" s="12">
        <v>43929</v>
      </c>
      <c r="B5" s="7">
        <v>2</v>
      </c>
      <c r="C5" s="7" t="s">
        <v>8</v>
      </c>
      <c r="D5" s="7">
        <v>38.32</v>
      </c>
      <c r="E5" s="19">
        <f t="shared" si="0"/>
        <v>9.394572025052192</v>
      </c>
      <c r="F5" s="7" t="s">
        <v>7</v>
      </c>
      <c r="G5" s="7">
        <v>5.31</v>
      </c>
      <c r="H5" s="19">
        <f t="shared" si="1"/>
        <v>6.779661016949153</v>
      </c>
      <c r="I5" s="19">
        <f t="shared" si="2"/>
        <v>16.174233042001344</v>
      </c>
      <c r="J5" s="19">
        <f>+'Pejling B2'!H3</f>
        <v>0</v>
      </c>
      <c r="K5" s="19" t="e">
        <f t="shared" si="3"/>
        <v>#DIV/0!</v>
      </c>
      <c r="M5" t="s">
        <v>39</v>
      </c>
    </row>
    <row r="6" spans="1:13" ht="15">
      <c r="A6" s="13">
        <v>43961</v>
      </c>
      <c r="B6" s="7">
        <v>2</v>
      </c>
      <c r="C6" s="7" t="s">
        <v>8</v>
      </c>
      <c r="D6" s="7">
        <v>38.55</v>
      </c>
      <c r="E6" s="19">
        <f t="shared" si="0"/>
        <v>9.33852140077821</v>
      </c>
      <c r="F6" s="7" t="s">
        <v>7</v>
      </c>
      <c r="G6" s="7">
        <v>5.8</v>
      </c>
      <c r="H6" s="19">
        <f t="shared" si="1"/>
        <v>6.206896551724139</v>
      </c>
      <c r="I6" s="19">
        <f t="shared" si="2"/>
        <v>15.54541795250235</v>
      </c>
      <c r="J6" s="19">
        <f>+'Pejling B2'!H4</f>
        <v>0</v>
      </c>
      <c r="K6" s="19" t="e">
        <f t="shared" si="3"/>
        <v>#DIV/0!</v>
      </c>
      <c r="M6" t="s">
        <v>40</v>
      </c>
    </row>
    <row r="7" spans="1:11" ht="15">
      <c r="A7" s="13">
        <v>43989</v>
      </c>
      <c r="B7" s="7">
        <v>2</v>
      </c>
      <c r="C7" s="7" t="s">
        <v>8</v>
      </c>
      <c r="D7" s="7">
        <v>47.63</v>
      </c>
      <c r="E7" s="19">
        <f t="shared" si="0"/>
        <v>7.558261599832038</v>
      </c>
      <c r="F7" s="7" t="s">
        <v>7</v>
      </c>
      <c r="G7" s="7">
        <v>5.33</v>
      </c>
      <c r="H7" s="19">
        <f t="shared" si="1"/>
        <v>6.75422138836773</v>
      </c>
      <c r="I7" s="19">
        <f t="shared" si="2"/>
        <v>14.312482988199768</v>
      </c>
      <c r="J7" s="19">
        <f>+'Pejling B2'!H5</f>
        <v>0</v>
      </c>
      <c r="K7" s="19" t="e">
        <f t="shared" si="3"/>
        <v>#DIV/0!</v>
      </c>
    </row>
    <row r="8" spans="1:11" ht="15">
      <c r="A8" s="13">
        <v>44015</v>
      </c>
      <c r="B8" s="7">
        <v>2</v>
      </c>
      <c r="C8" s="7" t="s">
        <v>8</v>
      </c>
      <c r="D8" s="7">
        <v>44.23</v>
      </c>
      <c r="E8" s="19">
        <f t="shared" si="0"/>
        <v>8.13927198733891</v>
      </c>
      <c r="F8" s="7" t="s">
        <v>7</v>
      </c>
      <c r="G8" s="7">
        <v>5.46</v>
      </c>
      <c r="H8" s="19">
        <f t="shared" si="1"/>
        <v>6.593406593406593</v>
      </c>
      <c r="I8" s="19">
        <f t="shared" si="2"/>
        <v>14.732678580745503</v>
      </c>
      <c r="J8" s="19">
        <f>+'Pejling B2'!H6</f>
        <v>0</v>
      </c>
      <c r="K8" s="19" t="e">
        <f t="shared" si="3"/>
        <v>#DIV/0!</v>
      </c>
    </row>
    <row r="9" spans="1:11" ht="15">
      <c r="A9" s="13">
        <v>44045</v>
      </c>
      <c r="B9" s="7">
        <v>2</v>
      </c>
      <c r="C9" s="7" t="s">
        <v>8</v>
      </c>
      <c r="D9" s="7">
        <v>0</v>
      </c>
      <c r="E9" s="19"/>
      <c r="F9" s="7" t="s">
        <v>7</v>
      </c>
      <c r="G9" s="7">
        <v>5.44</v>
      </c>
      <c r="H9" s="19">
        <f t="shared" si="1"/>
        <v>6.617647058823529</v>
      </c>
      <c r="I9" s="19">
        <f t="shared" si="2"/>
        <v>6.617647058823529</v>
      </c>
      <c r="J9" s="19">
        <f>+'Pejling B2'!H7</f>
        <v>0</v>
      </c>
      <c r="K9" s="19" t="e">
        <f t="shared" si="3"/>
        <v>#DIV/0!</v>
      </c>
    </row>
    <row r="10" spans="1:11" ht="15">
      <c r="A10" s="13">
        <v>44074</v>
      </c>
      <c r="B10" s="7">
        <v>2</v>
      </c>
      <c r="C10" s="7" t="s">
        <v>8</v>
      </c>
      <c r="D10" s="7">
        <v>48.18</v>
      </c>
      <c r="E10" s="19">
        <f t="shared" si="0"/>
        <v>7.471980074719801</v>
      </c>
      <c r="F10" s="7" t="s">
        <v>7</v>
      </c>
      <c r="G10" s="7">
        <v>4.87</v>
      </c>
      <c r="H10" s="19">
        <f t="shared" si="1"/>
        <v>7.392197125256673</v>
      </c>
      <c r="I10" s="19">
        <f aca="true" t="shared" si="4" ref="I10:I15">+E10+H10</f>
        <v>14.864177199976474</v>
      </c>
      <c r="J10" s="19">
        <f>+'Pejling B2'!H9</f>
        <v>7.67</v>
      </c>
      <c r="K10" s="19">
        <f t="shared" si="3"/>
        <v>1.9379631290712482</v>
      </c>
    </row>
    <row r="11" spans="1:11" ht="15">
      <c r="A11" s="13">
        <v>44113</v>
      </c>
      <c r="B11" s="7">
        <v>2</v>
      </c>
      <c r="C11" s="7" t="s">
        <v>7</v>
      </c>
      <c r="D11" s="7">
        <v>4.69</v>
      </c>
      <c r="E11" s="19">
        <f>10/D11*3.6</f>
        <v>7.67590618336887</v>
      </c>
      <c r="F11" s="7" t="s">
        <v>7</v>
      </c>
      <c r="G11" s="7">
        <v>5.56</v>
      </c>
      <c r="H11" s="19">
        <f>10/G11*3.6</f>
        <v>6.474820143884893</v>
      </c>
      <c r="I11" s="19">
        <f t="shared" si="4"/>
        <v>14.150726327253762</v>
      </c>
      <c r="J11" s="19">
        <f>+'Pejling B2'!H10</f>
        <v>12.149999999999999</v>
      </c>
      <c r="K11" s="19">
        <f>+I11/J11</f>
        <v>1.1646688335188282</v>
      </c>
    </row>
    <row r="12" spans="1:11" ht="15">
      <c r="A12" s="13">
        <v>44141</v>
      </c>
      <c r="B12" s="7">
        <v>2</v>
      </c>
      <c r="C12" s="7" t="s">
        <v>7</v>
      </c>
      <c r="D12" s="7">
        <v>5.82</v>
      </c>
      <c r="E12" s="19">
        <f>10/D12*3.6</f>
        <v>6.185567010309278</v>
      </c>
      <c r="F12" s="7" t="s">
        <v>7</v>
      </c>
      <c r="G12" s="7" t="s">
        <v>62</v>
      </c>
      <c r="H12" s="19" t="e">
        <f>10/G12*3.6</f>
        <v>#VALUE!</v>
      </c>
      <c r="I12" s="19" t="e">
        <f t="shared" si="4"/>
        <v>#VALUE!</v>
      </c>
      <c r="J12" s="19">
        <f>+'Pejling B2'!H11</f>
        <v>6.15</v>
      </c>
      <c r="K12" s="19" t="e">
        <f>+I12/J12</f>
        <v>#VALUE!</v>
      </c>
    </row>
    <row r="13" spans="1:11" ht="15">
      <c r="A13" s="13">
        <v>44169</v>
      </c>
      <c r="B13" s="7">
        <v>2</v>
      </c>
      <c r="C13" s="7" t="s">
        <v>7</v>
      </c>
      <c r="D13" s="7">
        <v>5.82</v>
      </c>
      <c r="E13" s="19">
        <f>10/D13*3.6</f>
        <v>6.185567010309278</v>
      </c>
      <c r="F13" s="7" t="s">
        <v>7</v>
      </c>
      <c r="G13" s="7">
        <v>5.64</v>
      </c>
      <c r="H13" s="19">
        <f>10/G13*3.6</f>
        <v>6.382978723404256</v>
      </c>
      <c r="I13" s="19">
        <f t="shared" si="4"/>
        <v>12.568545733713535</v>
      </c>
      <c r="J13" s="19">
        <f>+'Pejling B2'!H12</f>
        <v>11.58</v>
      </c>
      <c r="K13" s="19">
        <f>+I13/J13</f>
        <v>1.0853666436712897</v>
      </c>
    </row>
    <row r="14" spans="1:11" ht="15">
      <c r="A14" s="13">
        <v>44202</v>
      </c>
      <c r="B14" s="7">
        <v>2</v>
      </c>
      <c r="C14" s="7" t="s">
        <v>7</v>
      </c>
      <c r="D14" s="7">
        <v>5.6</v>
      </c>
      <c r="E14" s="19">
        <f>10/D14*3.6</f>
        <v>6.428571428571429</v>
      </c>
      <c r="F14" s="7" t="s">
        <v>7</v>
      </c>
      <c r="G14" s="7">
        <v>5.68</v>
      </c>
      <c r="H14" s="19">
        <f>10/G14*3.6</f>
        <v>6.338028169014085</v>
      </c>
      <c r="I14" s="19">
        <f t="shared" si="4"/>
        <v>12.766599597585515</v>
      </c>
      <c r="J14" s="19">
        <f>+'Pejling B2'!H13</f>
        <v>11.05</v>
      </c>
      <c r="K14" s="19">
        <f>+I14/J14</f>
        <v>1.1553483798719921</v>
      </c>
    </row>
    <row r="15" spans="1:11" ht="15">
      <c r="A15" s="13">
        <v>44232</v>
      </c>
      <c r="B15" s="7">
        <v>2</v>
      </c>
      <c r="C15" s="7" t="s">
        <v>7</v>
      </c>
      <c r="D15" s="7">
        <v>5.17</v>
      </c>
      <c r="E15" s="19">
        <f>10/D15*3.6</f>
        <v>6.963249516441007</v>
      </c>
      <c r="F15" s="7" t="s">
        <v>7</v>
      </c>
      <c r="G15" s="7">
        <v>5.36</v>
      </c>
      <c r="H15" s="19">
        <f>10/G15*3.6</f>
        <v>6.716417910447761</v>
      </c>
      <c r="I15" s="19">
        <f t="shared" si="4"/>
        <v>13.679667426888766</v>
      </c>
      <c r="J15" s="19">
        <f>+'Pejling B2'!H14</f>
        <v>10.719999999999999</v>
      </c>
      <c r="K15" s="19">
        <f>+I15/J15</f>
        <v>1.2760883793739521</v>
      </c>
    </row>
    <row r="16" spans="1:11" ht="15">
      <c r="A16" s="7"/>
      <c r="B16" s="7"/>
      <c r="C16" s="7"/>
      <c r="D16" s="7"/>
      <c r="E16" s="26"/>
      <c r="F16" s="8"/>
      <c r="G16" s="8"/>
      <c r="H16" s="8"/>
      <c r="I16" s="8"/>
      <c r="J16" s="8"/>
      <c r="K16" s="8"/>
    </row>
    <row r="17" spans="1:11" ht="15">
      <c r="A17" s="7"/>
      <c r="B17" s="7"/>
      <c r="C17" s="7"/>
      <c r="D17" s="7"/>
      <c r="E17" s="26"/>
      <c r="F17" s="8"/>
      <c r="G17" s="8"/>
      <c r="H17" s="8"/>
      <c r="I17" s="8"/>
      <c r="J17" s="8"/>
      <c r="K17" s="8"/>
    </row>
    <row r="18" spans="1:11" ht="15">
      <c r="A18" s="7"/>
      <c r="B18" s="7"/>
      <c r="C18" s="7"/>
      <c r="D18" s="7"/>
      <c r="E18" s="26"/>
      <c r="F18" s="8"/>
      <c r="G18" s="8"/>
      <c r="H18" s="8"/>
      <c r="I18" s="8"/>
      <c r="J18" s="8"/>
      <c r="K18" s="8"/>
    </row>
    <row r="19" spans="1:11" ht="15">
      <c r="A19" s="7"/>
      <c r="B19" s="7"/>
      <c r="C19" s="7"/>
      <c r="D19" s="7"/>
      <c r="E19" s="26"/>
      <c r="F19" s="8"/>
      <c r="G19" s="8"/>
      <c r="H19" s="8"/>
      <c r="I19" s="8"/>
      <c r="J19" s="8"/>
      <c r="K19" s="8"/>
    </row>
    <row r="20" spans="1:11" ht="15">
      <c r="A20" s="7"/>
      <c r="B20" s="7"/>
      <c r="C20" s="7"/>
      <c r="D20" s="7"/>
      <c r="E20" s="26"/>
      <c r="F20" s="8"/>
      <c r="G20" s="8"/>
      <c r="H20" s="8"/>
      <c r="I20" s="8"/>
      <c r="J20" s="8"/>
      <c r="K20" s="8"/>
    </row>
    <row r="21" spans="1:11" ht="15">
      <c r="A21" s="7"/>
      <c r="B21" s="7"/>
      <c r="C21" s="7"/>
      <c r="D21" s="7"/>
      <c r="E21" s="26"/>
      <c r="F21" s="8"/>
      <c r="G21" s="8"/>
      <c r="H21" s="8"/>
      <c r="I21" s="8"/>
      <c r="J21" s="8"/>
      <c r="K21" s="8"/>
    </row>
    <row r="22" spans="1:11" ht="15">
      <c r="A22" s="7"/>
      <c r="B22" s="7"/>
      <c r="C22" s="7"/>
      <c r="D22" s="7"/>
      <c r="E22" s="26"/>
      <c r="F22" s="8"/>
      <c r="G22" s="8"/>
      <c r="H22" s="8"/>
      <c r="I22" s="8"/>
      <c r="J22" s="8"/>
      <c r="K22" s="8"/>
    </row>
    <row r="23" spans="1:11" ht="15">
      <c r="A23" s="7"/>
      <c r="B23" s="7"/>
      <c r="C23" s="7"/>
      <c r="D23" s="7"/>
      <c r="E23" s="26"/>
      <c r="F23" s="8"/>
      <c r="G23" s="8"/>
      <c r="H23" s="8"/>
      <c r="I23" s="8"/>
      <c r="J23" s="8"/>
      <c r="K23" s="8"/>
    </row>
    <row r="24" spans="1:11" ht="15">
      <c r="A24" s="7"/>
      <c r="B24" s="7"/>
      <c r="C24" s="7"/>
      <c r="D24" s="7"/>
      <c r="E24" s="26"/>
      <c r="F24" s="8"/>
      <c r="G24" s="8"/>
      <c r="H24" s="8"/>
      <c r="I24" s="8"/>
      <c r="J24" s="8"/>
      <c r="K24" s="8"/>
    </row>
    <row r="25" spans="1:11" ht="15">
      <c r="A25" s="7"/>
      <c r="B25" s="7"/>
      <c r="C25" s="7"/>
      <c r="D25" s="7"/>
      <c r="E25" s="26"/>
      <c r="F25" s="8"/>
      <c r="G25" s="8"/>
      <c r="H25" s="8"/>
      <c r="I25" s="8"/>
      <c r="J25" s="8"/>
      <c r="K25" s="8"/>
    </row>
    <row r="26" spans="1:11" ht="15">
      <c r="A26" s="7"/>
      <c r="B26" s="7"/>
      <c r="C26" s="7"/>
      <c r="D26" s="7"/>
      <c r="E26" s="26"/>
      <c r="F26" s="8"/>
      <c r="G26" s="8"/>
      <c r="H26" s="8"/>
      <c r="I26" s="8"/>
      <c r="J26" s="8"/>
      <c r="K26" s="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57421875" style="27" bestFit="1" customWidth="1"/>
    <col min="2" max="2" width="6.421875" style="27" customWidth="1"/>
    <col min="3" max="3" width="11.421875" style="27" customWidth="1"/>
    <col min="4" max="4" width="10.28125" style="27" customWidth="1"/>
    <col min="5" max="5" width="14.8515625" style="27" customWidth="1"/>
    <col min="6" max="6" width="12.140625" style="27" customWidth="1"/>
    <col min="7" max="7" width="9.140625" style="27" customWidth="1"/>
    <col min="8" max="8" width="15.7109375" style="27" customWidth="1"/>
    <col min="9" max="16384" width="9.140625" style="28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6" t="s">
        <v>32</v>
      </c>
    </row>
    <row r="2" spans="1:8" ht="15">
      <c r="A2" s="12">
        <v>43896</v>
      </c>
      <c r="B2" s="7">
        <v>3</v>
      </c>
      <c r="C2" s="7">
        <v>12</v>
      </c>
      <c r="D2" s="7">
        <v>4.18</v>
      </c>
      <c r="E2" s="7">
        <f aca="true" t="shared" si="0" ref="E2:E8">+C2-D2</f>
        <v>7.82</v>
      </c>
      <c r="F2" s="7">
        <v>12</v>
      </c>
      <c r="G2" s="7">
        <v>4.2</v>
      </c>
      <c r="H2" s="7">
        <f aca="true" t="shared" si="1" ref="H2:H8">+F2-G2</f>
        <v>7.8</v>
      </c>
    </row>
    <row r="3" spans="1:8" ht="15">
      <c r="A3" s="12">
        <v>43929</v>
      </c>
      <c r="B3" s="7">
        <v>3</v>
      </c>
      <c r="C3" s="7">
        <v>12.35</v>
      </c>
      <c r="D3" s="7">
        <v>8.35</v>
      </c>
      <c r="E3" s="7">
        <f t="shared" si="0"/>
        <v>4</v>
      </c>
      <c r="F3" s="7">
        <v>12.32</v>
      </c>
      <c r="G3" s="7">
        <v>8.3</v>
      </c>
      <c r="H3" s="7">
        <f t="shared" si="1"/>
        <v>4.02</v>
      </c>
    </row>
    <row r="4" spans="1:8" ht="15">
      <c r="A4" s="13">
        <v>43961</v>
      </c>
      <c r="B4" s="7">
        <v>3</v>
      </c>
      <c r="C4" s="7">
        <v>12.51</v>
      </c>
      <c r="D4" s="7">
        <v>4.83</v>
      </c>
      <c r="E4" s="7">
        <f t="shared" si="0"/>
        <v>7.68</v>
      </c>
      <c r="F4" s="7">
        <v>12.48</v>
      </c>
      <c r="G4" s="7">
        <v>4.9</v>
      </c>
      <c r="H4" s="7">
        <f t="shared" si="1"/>
        <v>7.58</v>
      </c>
    </row>
    <row r="5" spans="1:8" ht="15">
      <c r="A5" s="13">
        <v>43989</v>
      </c>
      <c r="B5" s="7">
        <v>3</v>
      </c>
      <c r="C5" s="7">
        <v>13.53</v>
      </c>
      <c r="D5" s="7">
        <v>5.1</v>
      </c>
      <c r="E5" s="7">
        <f t="shared" si="0"/>
        <v>8.43</v>
      </c>
      <c r="F5" s="7">
        <v>13.55</v>
      </c>
      <c r="G5" s="7">
        <v>5.1</v>
      </c>
      <c r="H5" s="7">
        <f t="shared" si="1"/>
        <v>8.450000000000001</v>
      </c>
    </row>
    <row r="6" spans="1:8" ht="15">
      <c r="A6" s="13">
        <v>44015</v>
      </c>
      <c r="B6" s="7">
        <v>3</v>
      </c>
      <c r="C6" s="7">
        <v>13.03</v>
      </c>
      <c r="D6" s="7">
        <v>4.9</v>
      </c>
      <c r="E6" s="7">
        <f t="shared" si="0"/>
        <v>8.129999999999999</v>
      </c>
      <c r="F6" s="7">
        <v>13.13</v>
      </c>
      <c r="G6" s="7">
        <v>5</v>
      </c>
      <c r="H6" s="7">
        <f t="shared" si="1"/>
        <v>8.13</v>
      </c>
    </row>
    <row r="7" spans="1:8" ht="15">
      <c r="A7" s="13">
        <v>44047</v>
      </c>
      <c r="B7" s="7">
        <v>3</v>
      </c>
      <c r="C7" s="7">
        <v>13.01</v>
      </c>
      <c r="D7" s="7">
        <v>4.7</v>
      </c>
      <c r="E7" s="7">
        <f t="shared" si="0"/>
        <v>8.309999999999999</v>
      </c>
      <c r="F7" s="7">
        <v>13.08</v>
      </c>
      <c r="G7" s="7">
        <v>5</v>
      </c>
      <c r="H7" s="7">
        <f t="shared" si="1"/>
        <v>8.08</v>
      </c>
    </row>
    <row r="8" spans="1:8" ht="15">
      <c r="A8" s="13">
        <v>44074</v>
      </c>
      <c r="B8" s="7">
        <v>3</v>
      </c>
      <c r="C8" s="7">
        <v>13.12</v>
      </c>
      <c r="D8" s="7">
        <v>5.07</v>
      </c>
      <c r="E8" s="7">
        <f t="shared" si="0"/>
        <v>8.049999999999999</v>
      </c>
      <c r="F8" s="7">
        <v>13.09</v>
      </c>
      <c r="G8" s="7">
        <v>5.07</v>
      </c>
      <c r="H8" s="7">
        <f t="shared" si="1"/>
        <v>8.02</v>
      </c>
    </row>
    <row r="9" spans="1:8" ht="15">
      <c r="A9" s="13">
        <v>44113</v>
      </c>
      <c r="B9" s="7">
        <v>3</v>
      </c>
      <c r="C9" s="7">
        <v>12.98</v>
      </c>
      <c r="D9" s="7">
        <v>6.26</v>
      </c>
      <c r="E9" s="7">
        <f>+C9-D9</f>
        <v>6.720000000000001</v>
      </c>
      <c r="F9" s="7">
        <v>12.95</v>
      </c>
      <c r="G9" s="7">
        <v>5.58</v>
      </c>
      <c r="H9" s="7">
        <f>+F9-G9</f>
        <v>7.369999999999999</v>
      </c>
    </row>
    <row r="10" spans="1:8" ht="15">
      <c r="A10" s="13">
        <v>44141</v>
      </c>
      <c r="B10" s="7">
        <v>3</v>
      </c>
      <c r="C10" s="7">
        <v>13.24</v>
      </c>
      <c r="D10" s="7">
        <v>5.55</v>
      </c>
      <c r="E10" s="7">
        <f>+C10-D10</f>
        <v>7.69</v>
      </c>
      <c r="F10" s="7">
        <v>13.24</v>
      </c>
      <c r="G10" s="7">
        <v>5.55</v>
      </c>
      <c r="H10" s="7">
        <f>+F10-G10</f>
        <v>7.69</v>
      </c>
    </row>
    <row r="11" spans="1:8" ht="15">
      <c r="A11" s="13">
        <v>44169</v>
      </c>
      <c r="B11" s="7">
        <v>3</v>
      </c>
      <c r="C11" s="7">
        <v>13.02</v>
      </c>
      <c r="D11" s="7">
        <v>5.71</v>
      </c>
      <c r="E11" s="7">
        <f>+C11-D11</f>
        <v>7.31</v>
      </c>
      <c r="F11" s="7">
        <v>13.02</v>
      </c>
      <c r="G11" s="7">
        <v>5.73</v>
      </c>
      <c r="H11" s="7">
        <f>+F11-G11</f>
        <v>7.289999999999999</v>
      </c>
    </row>
    <row r="12" spans="1:8" ht="15">
      <c r="A12" s="13">
        <v>44202</v>
      </c>
      <c r="B12" s="7">
        <v>3</v>
      </c>
      <c r="C12" s="7">
        <v>13</v>
      </c>
      <c r="D12" s="7">
        <v>5.7</v>
      </c>
      <c r="E12" s="7">
        <f>+C12-D12</f>
        <v>7.3</v>
      </c>
      <c r="F12" s="7">
        <v>12.99</v>
      </c>
      <c r="G12" s="7">
        <v>5.73</v>
      </c>
      <c r="H12" s="7">
        <f>+F12-G12</f>
        <v>7.26</v>
      </c>
    </row>
    <row r="13" spans="1:8" ht="15">
      <c r="A13" s="13">
        <v>44232</v>
      </c>
      <c r="B13" s="7">
        <v>3</v>
      </c>
      <c r="C13" s="7">
        <v>12.7</v>
      </c>
      <c r="D13" s="7">
        <v>5.47</v>
      </c>
      <c r="E13" s="7">
        <f>+C13-D13</f>
        <v>7.2299999999999995</v>
      </c>
      <c r="F13" s="7">
        <v>12.7</v>
      </c>
      <c r="G13" s="7">
        <v>5.5</v>
      </c>
      <c r="H13" s="7">
        <f>+F13-G13</f>
        <v>7.199999999999999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9.57421875" style="5" bestFit="1" customWidth="1"/>
    <col min="2" max="4" width="9.00390625" style="5" customWidth="1"/>
    <col min="5" max="5" width="14.28125" style="16" customWidth="1"/>
    <col min="8" max="8" width="11.8515625" style="0" customWidth="1"/>
    <col min="9" max="9" width="21.7109375" style="0" customWidth="1"/>
    <col min="10" max="10" width="14.421875" style="0" customWidth="1"/>
    <col min="11" max="11" width="20.8515625" style="0" customWidth="1"/>
    <col min="12" max="12" width="9.00390625" style="0" customWidth="1"/>
  </cols>
  <sheetData>
    <row r="1" spans="1:18" ht="18.75">
      <c r="A1" s="7"/>
      <c r="B1" s="7"/>
      <c r="C1" s="31" t="s">
        <v>5</v>
      </c>
      <c r="D1" s="31"/>
      <c r="E1" s="31"/>
      <c r="F1" s="31" t="s">
        <v>6</v>
      </c>
      <c r="G1" s="31"/>
      <c r="H1" s="31"/>
      <c r="I1" s="22" t="s">
        <v>35</v>
      </c>
      <c r="J1" s="22" t="s">
        <v>38</v>
      </c>
      <c r="K1" s="22" t="s">
        <v>36</v>
      </c>
      <c r="M1" t="s">
        <v>18</v>
      </c>
      <c r="N1" t="s">
        <v>19</v>
      </c>
      <c r="O1" s="4"/>
      <c r="R1" t="e">
        <f>(100/sek)*3.6</f>
        <v>#NAME?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20" t="s">
        <v>28</v>
      </c>
      <c r="F2" s="6" t="s">
        <v>2</v>
      </c>
      <c r="G2" s="6" t="s">
        <v>3</v>
      </c>
      <c r="H2" s="6" t="s">
        <v>30</v>
      </c>
      <c r="I2" s="21" t="s">
        <v>42</v>
      </c>
      <c r="J2" s="21" t="s">
        <v>41</v>
      </c>
      <c r="K2" s="21" t="s">
        <v>37</v>
      </c>
      <c r="M2" t="s">
        <v>7</v>
      </c>
      <c r="N2" t="s">
        <v>20</v>
      </c>
      <c r="O2" s="4"/>
      <c r="R2" t="e">
        <f>(10/sek)*3.6</f>
        <v>#NAME?</v>
      </c>
    </row>
    <row r="3" spans="1:15" ht="15">
      <c r="A3" s="12">
        <v>43873</v>
      </c>
      <c r="B3" s="7">
        <v>3</v>
      </c>
      <c r="C3" s="7" t="s">
        <v>7</v>
      </c>
      <c r="D3" s="7">
        <v>7.76</v>
      </c>
      <c r="E3" s="19">
        <f aca="true" t="shared" si="0" ref="E3:E10">10/D3*3.6</f>
        <v>4.639175257731959</v>
      </c>
      <c r="F3" s="7" t="s">
        <v>7</v>
      </c>
      <c r="G3" s="7">
        <v>7.29</v>
      </c>
      <c r="H3" s="19">
        <f aca="true" t="shared" si="1" ref="H3:H10">10/G3*3.6</f>
        <v>4.938271604938272</v>
      </c>
      <c r="I3" s="19">
        <f aca="true" t="shared" si="2" ref="I3:I9">+E3+H3</f>
        <v>9.577446862670232</v>
      </c>
      <c r="J3" s="19"/>
      <c r="K3" s="19"/>
      <c r="O3" s="4"/>
    </row>
    <row r="4" spans="1:13" ht="15">
      <c r="A4" s="12">
        <v>43896</v>
      </c>
      <c r="B4" s="7">
        <v>3</v>
      </c>
      <c r="C4" s="7" t="s">
        <v>7</v>
      </c>
      <c r="D4" s="7">
        <v>6.35</v>
      </c>
      <c r="E4" s="19">
        <f t="shared" si="0"/>
        <v>5.669291338582678</v>
      </c>
      <c r="F4" s="7" t="s">
        <v>7</v>
      </c>
      <c r="G4" s="7">
        <v>6.4</v>
      </c>
      <c r="H4" s="19">
        <f t="shared" si="1"/>
        <v>5.625</v>
      </c>
      <c r="I4" s="19">
        <f t="shared" si="2"/>
        <v>11.294291338582678</v>
      </c>
      <c r="J4" s="19">
        <f>+'Pejlinger B3'!H2</f>
        <v>7.8</v>
      </c>
      <c r="K4" s="19">
        <f aca="true" t="shared" si="3" ref="K4:K10">+I4/J4</f>
        <v>1.4479860690490614</v>
      </c>
      <c r="M4" t="s">
        <v>39</v>
      </c>
    </row>
    <row r="5" spans="1:13" ht="15">
      <c r="A5" s="12">
        <v>43929</v>
      </c>
      <c r="B5" s="7">
        <v>3</v>
      </c>
      <c r="C5" s="7" t="s">
        <v>7</v>
      </c>
      <c r="D5" s="7">
        <v>7.19</v>
      </c>
      <c r="E5" s="19">
        <f t="shared" si="0"/>
        <v>5.006954102920723</v>
      </c>
      <c r="F5" s="7" t="s">
        <v>7</v>
      </c>
      <c r="G5" s="7">
        <v>7.19</v>
      </c>
      <c r="H5" s="19">
        <f t="shared" si="1"/>
        <v>5.006954102920723</v>
      </c>
      <c r="I5" s="19">
        <f t="shared" si="2"/>
        <v>10.013908205841446</v>
      </c>
      <c r="J5" s="19">
        <f>+'Pejlinger B3'!H3</f>
        <v>4.02</v>
      </c>
      <c r="K5" s="19">
        <f t="shared" si="3"/>
        <v>2.4910219417516037</v>
      </c>
      <c r="M5" t="s">
        <v>40</v>
      </c>
    </row>
    <row r="6" spans="1:11" ht="15">
      <c r="A6" s="13">
        <v>43961</v>
      </c>
      <c r="B6" s="7">
        <v>3</v>
      </c>
      <c r="C6" s="7" t="s">
        <v>7</v>
      </c>
      <c r="D6" s="7">
        <v>7.23</v>
      </c>
      <c r="E6" s="19">
        <f t="shared" si="0"/>
        <v>4.979253112033195</v>
      </c>
      <c r="F6" s="7" t="s">
        <v>7</v>
      </c>
      <c r="G6" s="7">
        <v>7.59</v>
      </c>
      <c r="H6" s="19">
        <f t="shared" si="1"/>
        <v>4.743083003952569</v>
      </c>
      <c r="I6" s="19">
        <f t="shared" si="2"/>
        <v>9.722336115985765</v>
      </c>
      <c r="J6" s="19">
        <f>+'Pejlinger B3'!H4</f>
        <v>7.58</v>
      </c>
      <c r="K6" s="19">
        <f t="shared" si="3"/>
        <v>1.2826300944572249</v>
      </c>
    </row>
    <row r="7" spans="1:11" ht="15">
      <c r="A7" s="13">
        <v>43989</v>
      </c>
      <c r="B7" s="7">
        <v>3</v>
      </c>
      <c r="C7" s="7" t="s">
        <v>7</v>
      </c>
      <c r="D7" s="7">
        <v>8.14</v>
      </c>
      <c r="E7" s="19">
        <f t="shared" si="0"/>
        <v>4.422604422604422</v>
      </c>
      <c r="F7" s="7" t="s">
        <v>7</v>
      </c>
      <c r="G7" s="7">
        <v>6.46</v>
      </c>
      <c r="H7" s="19">
        <f t="shared" si="1"/>
        <v>5.572755417956657</v>
      </c>
      <c r="I7" s="19">
        <f t="shared" si="2"/>
        <v>9.995359840561079</v>
      </c>
      <c r="J7" s="19">
        <f>+'Pejlinger B3'!H5</f>
        <v>8.450000000000001</v>
      </c>
      <c r="K7" s="19">
        <f t="shared" si="3"/>
        <v>1.1828828213681748</v>
      </c>
    </row>
    <row r="8" spans="1:11" ht="15">
      <c r="A8" s="13">
        <v>44015</v>
      </c>
      <c r="B8" s="7">
        <v>3</v>
      </c>
      <c r="C8" s="7" t="s">
        <v>7</v>
      </c>
      <c r="D8" s="7">
        <v>8.07</v>
      </c>
      <c r="E8" s="19">
        <f t="shared" si="0"/>
        <v>4.4609665427509295</v>
      </c>
      <c r="F8" s="7" t="s">
        <v>7</v>
      </c>
      <c r="G8" s="7">
        <v>6.76</v>
      </c>
      <c r="H8" s="19">
        <f t="shared" si="1"/>
        <v>5.325443786982249</v>
      </c>
      <c r="I8" s="19">
        <f t="shared" si="2"/>
        <v>9.78641032973318</v>
      </c>
      <c r="J8" s="19">
        <f>+'Pejlinger B3'!H6</f>
        <v>8.13</v>
      </c>
      <c r="K8" s="19">
        <f t="shared" si="3"/>
        <v>1.2037405079622605</v>
      </c>
    </row>
    <row r="9" spans="1:11" ht="15">
      <c r="A9" s="13">
        <v>44047</v>
      </c>
      <c r="B9" s="7">
        <v>3</v>
      </c>
      <c r="C9" s="7" t="s">
        <v>7</v>
      </c>
      <c r="D9" s="7">
        <v>0</v>
      </c>
      <c r="E9" s="19"/>
      <c r="F9" s="7" t="s">
        <v>7</v>
      </c>
      <c r="G9" s="7">
        <v>6.74</v>
      </c>
      <c r="H9" s="19">
        <f t="shared" si="1"/>
        <v>5.341246290801187</v>
      </c>
      <c r="I9" s="19">
        <f t="shared" si="2"/>
        <v>5.341246290801187</v>
      </c>
      <c r="J9" s="19">
        <f>+'Pejlinger B3'!H7</f>
        <v>8.08</v>
      </c>
      <c r="K9" s="19">
        <f t="shared" si="3"/>
        <v>0.6610453330199488</v>
      </c>
    </row>
    <row r="10" spans="1:11" ht="15">
      <c r="A10" s="13">
        <v>44074</v>
      </c>
      <c r="B10" s="7">
        <v>3</v>
      </c>
      <c r="C10" s="7" t="s">
        <v>7</v>
      </c>
      <c r="D10" s="7">
        <v>8.81</v>
      </c>
      <c r="E10" s="19">
        <f t="shared" si="0"/>
        <v>4.0862656072644725</v>
      </c>
      <c r="F10" s="7" t="s">
        <v>7</v>
      </c>
      <c r="G10" s="7">
        <v>6.28</v>
      </c>
      <c r="H10" s="19">
        <f t="shared" si="1"/>
        <v>5.732484076433121</v>
      </c>
      <c r="I10" s="19">
        <f aca="true" t="shared" si="4" ref="I10:I15">+E10+H10</f>
        <v>9.818749683697593</v>
      </c>
      <c r="J10" s="19">
        <f>+'Pejlinger B3'!H8</f>
        <v>8.02</v>
      </c>
      <c r="K10" s="19">
        <f t="shared" si="3"/>
        <v>1.2242830029548122</v>
      </c>
    </row>
    <row r="11" spans="1:11" ht="15">
      <c r="A11" s="13">
        <v>44113</v>
      </c>
      <c r="B11" s="7">
        <v>3</v>
      </c>
      <c r="C11" s="7" t="s">
        <v>7</v>
      </c>
      <c r="D11" s="7">
        <v>8.05</v>
      </c>
      <c r="E11" s="19">
        <f>10/D11*3.6</f>
        <v>4.472049689440993</v>
      </c>
      <c r="F11" s="7" t="s">
        <v>7</v>
      </c>
      <c r="G11" s="7">
        <v>6.23</v>
      </c>
      <c r="H11" s="19">
        <f>10/G11*3.6</f>
        <v>5.778491171749598</v>
      </c>
      <c r="I11" s="19">
        <f t="shared" si="4"/>
        <v>10.250540861190592</v>
      </c>
      <c r="J11" s="19">
        <f>+'Pejlinger B3'!H9</f>
        <v>7.369999999999999</v>
      </c>
      <c r="K11" s="19">
        <f>+I11/J11</f>
        <v>1.390846792563174</v>
      </c>
    </row>
    <row r="12" spans="1:11" ht="15">
      <c r="A12" s="13">
        <v>44141</v>
      </c>
      <c r="B12" s="7">
        <v>3</v>
      </c>
      <c r="C12" s="7" t="s">
        <v>7</v>
      </c>
      <c r="D12" s="7">
        <v>7.81</v>
      </c>
      <c r="E12" s="19">
        <f>10/D12*3.6</f>
        <v>4.609475032010244</v>
      </c>
      <c r="F12" s="7" t="s">
        <v>7</v>
      </c>
      <c r="G12" s="7">
        <v>6.39</v>
      </c>
      <c r="H12" s="19">
        <f>10/G12*3.6</f>
        <v>5.633802816901409</v>
      </c>
      <c r="I12" s="19">
        <f t="shared" si="4"/>
        <v>10.243277848911653</v>
      </c>
      <c r="J12" s="19">
        <f>+'Pejlinger B3'!H10</f>
        <v>7.69</v>
      </c>
      <c r="K12" s="19">
        <f>+I12/J12</f>
        <v>1.3320257280769379</v>
      </c>
    </row>
    <row r="13" spans="1:11" ht="15">
      <c r="A13" s="13">
        <v>44169</v>
      </c>
      <c r="B13" s="7">
        <v>3</v>
      </c>
      <c r="C13" s="7" t="s">
        <v>7</v>
      </c>
      <c r="D13" s="7">
        <v>7.6</v>
      </c>
      <c r="E13" s="19">
        <f>10/D13*3.6</f>
        <v>4.736842105263158</v>
      </c>
      <c r="F13" s="7" t="s">
        <v>7</v>
      </c>
      <c r="G13" s="7">
        <v>6.42</v>
      </c>
      <c r="H13" s="19">
        <f>10/G13*3.6</f>
        <v>5.607476635514018</v>
      </c>
      <c r="I13" s="19">
        <f t="shared" si="4"/>
        <v>10.344318740777176</v>
      </c>
      <c r="J13" s="19">
        <f>+'Pejlinger B3'!H11</f>
        <v>7.289999999999999</v>
      </c>
      <c r="K13" s="19">
        <f>+I13/J13</f>
        <v>1.4189737641669653</v>
      </c>
    </row>
    <row r="14" spans="1:11" ht="15">
      <c r="A14" s="13">
        <v>44202</v>
      </c>
      <c r="B14" s="7">
        <v>3</v>
      </c>
      <c r="C14" s="7" t="s">
        <v>7</v>
      </c>
      <c r="D14" s="7">
        <v>7.19</v>
      </c>
      <c r="E14" s="19">
        <f>10/D14*3.6</f>
        <v>5.006954102920723</v>
      </c>
      <c r="F14" s="7" t="s">
        <v>7</v>
      </c>
      <c r="G14" s="7">
        <v>6.16</v>
      </c>
      <c r="H14" s="19">
        <f>10/G14*3.6</f>
        <v>5.8441558441558445</v>
      </c>
      <c r="I14" s="19">
        <f t="shared" si="4"/>
        <v>10.851109947076568</v>
      </c>
      <c r="J14" s="19">
        <f>+'Pejlinger B3'!H12</f>
        <v>7.26</v>
      </c>
      <c r="K14" s="19">
        <f>+I14/J14</f>
        <v>1.4946432433989763</v>
      </c>
    </row>
    <row r="15" spans="1:11" ht="15">
      <c r="A15" s="13">
        <v>44232</v>
      </c>
      <c r="B15" s="7">
        <v>3</v>
      </c>
      <c r="C15" s="7" t="s">
        <v>7</v>
      </c>
      <c r="D15" s="7">
        <v>7.09</v>
      </c>
      <c r="E15" s="19">
        <f>10/D15*3.6</f>
        <v>5.077574047954866</v>
      </c>
      <c r="F15" s="7" t="s">
        <v>7</v>
      </c>
      <c r="G15" s="7">
        <v>6.09</v>
      </c>
      <c r="H15" s="19">
        <f>10/G15*3.6</f>
        <v>5.911330049261084</v>
      </c>
      <c r="I15" s="19">
        <f t="shared" si="4"/>
        <v>10.98890409721595</v>
      </c>
      <c r="J15" s="19">
        <f>+'Pejlinger B3'!H13</f>
        <v>7.199999999999999</v>
      </c>
      <c r="K15" s="19">
        <f>+I15/J15</f>
        <v>1.5262366801688823</v>
      </c>
    </row>
    <row r="16" spans="1:11" ht="15">
      <c r="A16" s="7"/>
      <c r="B16" s="7"/>
      <c r="C16" s="7"/>
      <c r="D16" s="7"/>
      <c r="E16" s="19"/>
      <c r="F16" s="8"/>
      <c r="G16" s="8"/>
      <c r="H16" s="8"/>
      <c r="I16" s="8"/>
      <c r="J16" s="8"/>
      <c r="K16" s="8"/>
    </row>
    <row r="17" spans="1:11" ht="15">
      <c r="A17" s="7"/>
      <c r="B17" s="7"/>
      <c r="C17" s="7"/>
      <c r="D17" s="7"/>
      <c r="E17" s="19"/>
      <c r="F17" s="8"/>
      <c r="G17" s="8"/>
      <c r="H17" s="8"/>
      <c r="I17" s="8"/>
      <c r="J17" s="8"/>
      <c r="K17" s="8"/>
    </row>
    <row r="18" spans="1:11" ht="15">
      <c r="A18" s="7"/>
      <c r="B18" s="7"/>
      <c r="C18" s="7"/>
      <c r="D18" s="7"/>
      <c r="E18" s="19"/>
      <c r="F18" s="8"/>
      <c r="G18" s="8"/>
      <c r="H18" s="8"/>
      <c r="I18" s="8"/>
      <c r="J18" s="8"/>
      <c r="K18" s="8"/>
    </row>
    <row r="19" spans="1:11" ht="15">
      <c r="A19" s="7"/>
      <c r="B19" s="7"/>
      <c r="C19" s="7"/>
      <c r="D19" s="7"/>
      <c r="E19" s="19"/>
      <c r="F19" s="8"/>
      <c r="G19" s="8"/>
      <c r="H19" s="8"/>
      <c r="I19" s="8"/>
      <c r="J19" s="8"/>
      <c r="K19" s="8"/>
    </row>
    <row r="20" spans="1:11" ht="15">
      <c r="A20" s="7"/>
      <c r="B20" s="7"/>
      <c r="C20" s="7"/>
      <c r="D20" s="7"/>
      <c r="E20" s="19"/>
      <c r="F20" s="8"/>
      <c r="G20" s="8"/>
      <c r="H20" s="8"/>
      <c r="I20" s="8"/>
      <c r="J20" s="8"/>
      <c r="K20" s="8"/>
    </row>
    <row r="21" spans="1:11" ht="15">
      <c r="A21" s="7"/>
      <c r="B21" s="7"/>
      <c r="C21" s="7"/>
      <c r="D21" s="7"/>
      <c r="E21" s="19"/>
      <c r="F21" s="8"/>
      <c r="G21" s="8"/>
      <c r="H21" s="8"/>
      <c r="I21" s="8"/>
      <c r="J21" s="8"/>
      <c r="K21" s="8"/>
    </row>
    <row r="22" spans="1:11" ht="15">
      <c r="A22" s="7"/>
      <c r="B22" s="7"/>
      <c r="C22" s="7"/>
      <c r="D22" s="7"/>
      <c r="E22" s="19"/>
      <c r="F22" s="8"/>
      <c r="G22" s="8"/>
      <c r="H22" s="8"/>
      <c r="I22" s="8"/>
      <c r="J22" s="8"/>
      <c r="K22" s="8"/>
    </row>
    <row r="23" spans="1:11" ht="15">
      <c r="A23" s="7"/>
      <c r="B23" s="7"/>
      <c r="C23" s="7"/>
      <c r="D23" s="7"/>
      <c r="E23" s="19"/>
      <c r="F23" s="8"/>
      <c r="G23" s="8"/>
      <c r="H23" s="8"/>
      <c r="I23" s="8"/>
      <c r="J23" s="8"/>
      <c r="K23" s="8"/>
    </row>
    <row r="24" spans="1:11" ht="15">
      <c r="A24" s="7"/>
      <c r="B24" s="7"/>
      <c r="C24" s="7"/>
      <c r="D24" s="7"/>
      <c r="E24" s="19"/>
      <c r="F24" s="8"/>
      <c r="G24" s="8"/>
      <c r="H24" s="8"/>
      <c r="I24" s="8"/>
      <c r="J24" s="8"/>
      <c r="K24" s="8"/>
    </row>
    <row r="25" spans="1:11" ht="15">
      <c r="A25" s="7"/>
      <c r="B25" s="7"/>
      <c r="C25" s="7"/>
      <c r="D25" s="7"/>
      <c r="E25" s="19"/>
      <c r="F25" s="8"/>
      <c r="G25" s="8"/>
      <c r="H25" s="8"/>
      <c r="I25" s="8"/>
      <c r="J25" s="8"/>
      <c r="K25" s="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9.57421875" style="27" bestFit="1" customWidth="1"/>
    <col min="2" max="4" width="9.140625" style="27" customWidth="1"/>
    <col min="5" max="5" width="14.421875" style="27" customWidth="1"/>
    <col min="6" max="6" width="12.00390625" style="27" customWidth="1"/>
    <col min="7" max="7" width="9.140625" style="27" customWidth="1"/>
    <col min="8" max="8" width="15.7109375" style="27" customWidth="1"/>
    <col min="9" max="16384" width="9.140625" style="28" customWidth="1"/>
  </cols>
  <sheetData>
    <row r="1" spans="1:8" ht="15">
      <c r="A1" s="6" t="s">
        <v>4</v>
      </c>
      <c r="B1" s="6" t="s">
        <v>0</v>
      </c>
      <c r="C1" s="6" t="s">
        <v>22</v>
      </c>
      <c r="D1" s="6" t="s">
        <v>23</v>
      </c>
      <c r="E1" s="6" t="s">
        <v>31</v>
      </c>
      <c r="F1" s="6" t="s">
        <v>24</v>
      </c>
      <c r="G1" s="6" t="s">
        <v>25</v>
      </c>
      <c r="H1" s="6" t="s">
        <v>32</v>
      </c>
    </row>
    <row r="2" spans="1:8" ht="15">
      <c r="A2" s="12">
        <v>43896</v>
      </c>
      <c r="B2" s="7">
        <v>4</v>
      </c>
      <c r="C2" s="7">
        <v>14.38</v>
      </c>
      <c r="D2" s="7">
        <v>6.35</v>
      </c>
      <c r="E2" s="7">
        <f aca="true" t="shared" si="0" ref="E2:E8">+C2-D2</f>
        <v>8.030000000000001</v>
      </c>
      <c r="F2" s="7">
        <v>6.4</v>
      </c>
      <c r="G2" s="7">
        <v>6.4</v>
      </c>
      <c r="H2" s="7">
        <f aca="true" t="shared" si="1" ref="H2:H8">+F2-G2</f>
        <v>0</v>
      </c>
    </row>
    <row r="3" spans="1:8" ht="15">
      <c r="A3" s="12">
        <v>43929</v>
      </c>
      <c r="B3" s="7">
        <v>4</v>
      </c>
      <c r="C3" s="7">
        <v>14.17</v>
      </c>
      <c r="D3" s="7">
        <v>11.1</v>
      </c>
      <c r="E3" s="7">
        <f t="shared" si="0"/>
        <v>3.0700000000000003</v>
      </c>
      <c r="F3" s="7">
        <v>13.11</v>
      </c>
      <c r="G3" s="7">
        <v>11.1</v>
      </c>
      <c r="H3" s="7">
        <f t="shared" si="1"/>
        <v>2.01</v>
      </c>
    </row>
    <row r="4" spans="1:8" ht="15">
      <c r="A4" s="13">
        <v>43961</v>
      </c>
      <c r="B4" s="7">
        <v>4</v>
      </c>
      <c r="C4" s="7">
        <v>13.6</v>
      </c>
      <c r="D4" s="7">
        <v>7.1</v>
      </c>
      <c r="E4" s="7">
        <f t="shared" si="0"/>
        <v>6.5</v>
      </c>
      <c r="F4" s="7">
        <v>14.51</v>
      </c>
      <c r="G4" s="7">
        <v>5.84</v>
      </c>
      <c r="H4" s="7">
        <f t="shared" si="1"/>
        <v>8.67</v>
      </c>
    </row>
    <row r="5" spans="1:8" ht="15">
      <c r="A5" s="13">
        <v>43989</v>
      </c>
      <c r="B5" s="7">
        <v>4</v>
      </c>
      <c r="C5" s="7">
        <v>14.23</v>
      </c>
      <c r="D5" s="7">
        <v>7.1</v>
      </c>
      <c r="E5" s="7">
        <f t="shared" si="0"/>
        <v>7.130000000000001</v>
      </c>
      <c r="F5" s="7">
        <v>15.2</v>
      </c>
      <c r="G5" s="7">
        <v>7.03</v>
      </c>
      <c r="H5" s="7">
        <f t="shared" si="1"/>
        <v>8.169999999999998</v>
      </c>
    </row>
    <row r="6" spans="1:8" ht="15">
      <c r="A6" s="13">
        <v>44015</v>
      </c>
      <c r="B6" s="7">
        <v>4</v>
      </c>
      <c r="C6" s="7">
        <v>14.11</v>
      </c>
      <c r="D6" s="7">
        <v>7.1</v>
      </c>
      <c r="E6" s="7">
        <f t="shared" si="0"/>
        <v>7.01</v>
      </c>
      <c r="F6" s="7">
        <v>15.1</v>
      </c>
      <c r="G6" s="7">
        <v>6.9</v>
      </c>
      <c r="H6" s="7">
        <f t="shared" si="1"/>
        <v>8.2</v>
      </c>
    </row>
    <row r="7" spans="1:8" ht="15">
      <c r="A7" s="13">
        <v>44049</v>
      </c>
      <c r="B7" s="7">
        <v>4</v>
      </c>
      <c r="C7" s="7">
        <v>14.02</v>
      </c>
      <c r="D7" s="7">
        <v>7</v>
      </c>
      <c r="E7" s="7">
        <f t="shared" si="0"/>
        <v>7.02</v>
      </c>
      <c r="F7" s="7">
        <v>15</v>
      </c>
      <c r="G7" s="7">
        <v>6.8</v>
      </c>
      <c r="H7" s="7">
        <f t="shared" si="1"/>
        <v>8.2</v>
      </c>
    </row>
    <row r="8" spans="1:8" ht="15">
      <c r="A8" s="13">
        <v>44074</v>
      </c>
      <c r="B8" s="7">
        <v>4</v>
      </c>
      <c r="C8" s="7">
        <v>14.4</v>
      </c>
      <c r="D8" s="7">
        <v>7.54</v>
      </c>
      <c r="E8" s="7">
        <f t="shared" si="0"/>
        <v>6.86</v>
      </c>
      <c r="F8" s="7">
        <v>15.25</v>
      </c>
      <c r="G8" s="7">
        <v>7.55</v>
      </c>
      <c r="H8" s="7">
        <f t="shared" si="1"/>
        <v>7.7</v>
      </c>
    </row>
    <row r="9" spans="1:8" ht="15">
      <c r="A9" s="13">
        <v>44113</v>
      </c>
      <c r="B9" s="7">
        <v>4</v>
      </c>
      <c r="C9" s="7">
        <v>14.41</v>
      </c>
      <c r="D9" s="7">
        <v>7.73</v>
      </c>
      <c r="E9" s="7">
        <f>+C9-D9</f>
        <v>6.68</v>
      </c>
      <c r="F9" s="7">
        <v>15.11</v>
      </c>
      <c r="G9" s="7">
        <v>7.78</v>
      </c>
      <c r="H9" s="7">
        <f>+F9-G9</f>
        <v>7.329999999999999</v>
      </c>
    </row>
    <row r="10" spans="1:8" ht="15">
      <c r="A10" s="13">
        <v>44141</v>
      </c>
      <c r="B10" s="7">
        <v>4</v>
      </c>
      <c r="C10" s="7">
        <v>14.7</v>
      </c>
      <c r="D10" s="7">
        <v>7.7</v>
      </c>
      <c r="E10" s="7">
        <f>+C10-D10</f>
        <v>6.999999999999999</v>
      </c>
      <c r="F10" s="7">
        <v>15.53</v>
      </c>
      <c r="G10" s="7">
        <v>7.7</v>
      </c>
      <c r="H10" s="7">
        <f>+F10-G10</f>
        <v>7.829999999999999</v>
      </c>
    </row>
    <row r="11" spans="1:8" ht="15">
      <c r="A11" s="13">
        <v>44169</v>
      </c>
      <c r="B11" s="7">
        <v>4</v>
      </c>
      <c r="C11" s="7">
        <v>14.7</v>
      </c>
      <c r="D11" s="7">
        <v>7.76</v>
      </c>
      <c r="E11" s="7">
        <f>+C11-D11</f>
        <v>6.9399999999999995</v>
      </c>
      <c r="F11" s="7">
        <v>14.82</v>
      </c>
      <c r="G11" s="7">
        <v>7.8</v>
      </c>
      <c r="H11" s="7">
        <f>+F11-G11</f>
        <v>7.0200000000000005</v>
      </c>
    </row>
    <row r="12" spans="1:8" ht="15">
      <c r="A12" s="13">
        <v>44202</v>
      </c>
      <c r="B12" s="7">
        <v>4</v>
      </c>
      <c r="C12" s="7">
        <v>14.97</v>
      </c>
      <c r="D12" s="7">
        <v>7.72</v>
      </c>
      <c r="E12" s="7">
        <f>+C12-D12</f>
        <v>7.250000000000001</v>
      </c>
      <c r="F12" s="7">
        <v>15.86</v>
      </c>
      <c r="G12" s="7">
        <v>7.82</v>
      </c>
      <c r="H12" s="7">
        <f>+F12-G12</f>
        <v>8.04</v>
      </c>
    </row>
    <row r="13" spans="1:8" ht="15">
      <c r="A13" s="13">
        <v>44232</v>
      </c>
      <c r="B13" s="7">
        <v>4</v>
      </c>
      <c r="C13" s="7">
        <v>14.6</v>
      </c>
      <c r="D13" s="7">
        <v>7.6</v>
      </c>
      <c r="E13" s="7">
        <f>+C13-D13</f>
        <v>7</v>
      </c>
      <c r="F13" s="7">
        <v>15.5</v>
      </c>
      <c r="G13" s="7">
        <v>7.6</v>
      </c>
      <c r="H13" s="7">
        <f>+F13-G13</f>
        <v>7.9</v>
      </c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9.57421875" style="5" bestFit="1" customWidth="1"/>
    <col min="2" max="4" width="9.00390625" style="5" customWidth="1"/>
    <col min="5" max="5" width="15.421875" style="16" customWidth="1"/>
    <col min="8" max="8" width="15.28125" style="0" customWidth="1"/>
    <col min="9" max="9" width="20.57421875" style="0" customWidth="1"/>
    <col min="10" max="10" width="15.28125" style="0" customWidth="1"/>
    <col min="11" max="11" width="21.00390625" style="0" customWidth="1"/>
    <col min="12" max="12" width="10.7109375" style="0" customWidth="1"/>
  </cols>
  <sheetData>
    <row r="1" spans="1:18" ht="18.75">
      <c r="A1" s="7"/>
      <c r="B1" s="7"/>
      <c r="C1" s="31" t="s">
        <v>5</v>
      </c>
      <c r="D1" s="31"/>
      <c r="E1" s="31"/>
      <c r="F1" s="31" t="s">
        <v>6</v>
      </c>
      <c r="G1" s="31"/>
      <c r="H1" s="31"/>
      <c r="I1" s="22" t="s">
        <v>35</v>
      </c>
      <c r="J1" s="22" t="s">
        <v>38</v>
      </c>
      <c r="K1" s="22" t="s">
        <v>36</v>
      </c>
      <c r="M1" t="s">
        <v>18</v>
      </c>
      <c r="N1" t="s">
        <v>19</v>
      </c>
      <c r="O1" s="4"/>
      <c r="R1" t="e">
        <f>(100/sek)*3.6</f>
        <v>#NAME?</v>
      </c>
    </row>
    <row r="2" spans="1:18" ht="15">
      <c r="A2" s="6" t="s">
        <v>4</v>
      </c>
      <c r="B2" s="6" t="s">
        <v>0</v>
      </c>
      <c r="C2" s="6" t="s">
        <v>2</v>
      </c>
      <c r="D2" s="6" t="s">
        <v>3</v>
      </c>
      <c r="E2" s="20" t="s">
        <v>28</v>
      </c>
      <c r="F2" s="6" t="s">
        <v>2</v>
      </c>
      <c r="G2" s="6" t="s">
        <v>3</v>
      </c>
      <c r="H2" s="6" t="s">
        <v>29</v>
      </c>
      <c r="I2" s="21" t="s">
        <v>42</v>
      </c>
      <c r="J2" s="21" t="s">
        <v>41</v>
      </c>
      <c r="K2" s="21" t="s">
        <v>37</v>
      </c>
      <c r="M2" t="s">
        <v>7</v>
      </c>
      <c r="N2" t="s">
        <v>20</v>
      </c>
      <c r="O2" s="4"/>
      <c r="R2" t="e">
        <f>(10/sek)*3.6</f>
        <v>#NAME?</v>
      </c>
    </row>
    <row r="3" spans="1:11" ht="15">
      <c r="A3" s="12">
        <v>43873</v>
      </c>
      <c r="B3" s="7">
        <v>4</v>
      </c>
      <c r="C3" s="7" t="s">
        <v>8</v>
      </c>
      <c r="D3" s="7">
        <v>38.44</v>
      </c>
      <c r="E3" s="19">
        <f aca="true" t="shared" si="0" ref="E3:E10">100/D3*3.6</f>
        <v>9.365244536940686</v>
      </c>
      <c r="F3" s="7" t="s">
        <v>7</v>
      </c>
      <c r="G3" s="7">
        <v>5.27</v>
      </c>
      <c r="H3" s="19">
        <f aca="true" t="shared" si="1" ref="H3:H10">10/G3*3.6</f>
        <v>6.831119544592031</v>
      </c>
      <c r="I3" s="19">
        <f aca="true" t="shared" si="2" ref="I3:I9">+E3+H3</f>
        <v>16.196364081532717</v>
      </c>
      <c r="J3" s="19"/>
      <c r="K3" s="19"/>
    </row>
    <row r="4" spans="1:15" ht="15">
      <c r="A4" s="12">
        <v>43896</v>
      </c>
      <c r="B4" s="7">
        <v>4</v>
      </c>
      <c r="C4" s="7" t="s">
        <v>8</v>
      </c>
      <c r="D4" s="7">
        <v>26.79</v>
      </c>
      <c r="E4" s="19">
        <f t="shared" si="0"/>
        <v>13.43784994400896</v>
      </c>
      <c r="F4" s="7" t="s">
        <v>7</v>
      </c>
      <c r="G4" s="7">
        <v>5.23</v>
      </c>
      <c r="H4" s="19">
        <f t="shared" si="1"/>
        <v>6.8833652007648185</v>
      </c>
      <c r="I4" s="19">
        <f t="shared" si="2"/>
        <v>20.321215144773777</v>
      </c>
      <c r="J4" s="19">
        <f>+'Pejlinger B4'!H2</f>
        <v>0</v>
      </c>
      <c r="K4" s="19" t="e">
        <f aca="true" t="shared" si="3" ref="K4:K10">+I4/J4</f>
        <v>#DIV/0!</v>
      </c>
      <c r="M4" t="s">
        <v>39</v>
      </c>
      <c r="O4" s="4"/>
    </row>
    <row r="5" spans="1:13" ht="15">
      <c r="A5" s="12">
        <v>43929</v>
      </c>
      <c r="B5" s="7">
        <v>4</v>
      </c>
      <c r="C5" s="7" t="s">
        <v>8</v>
      </c>
      <c r="D5" s="7">
        <v>28.35</v>
      </c>
      <c r="E5" s="19">
        <f t="shared" si="0"/>
        <v>12.698412698412698</v>
      </c>
      <c r="F5" s="7" t="s">
        <v>7</v>
      </c>
      <c r="G5" s="7">
        <v>5.48</v>
      </c>
      <c r="H5" s="19">
        <f t="shared" si="1"/>
        <v>6.56934306569343</v>
      </c>
      <c r="I5" s="19">
        <f t="shared" si="2"/>
        <v>19.267755764106127</v>
      </c>
      <c r="J5" s="19">
        <f>+'Pejlinger B4'!H3</f>
        <v>2.01</v>
      </c>
      <c r="K5" s="19">
        <f t="shared" si="3"/>
        <v>9.585948141346332</v>
      </c>
      <c r="M5" t="s">
        <v>40</v>
      </c>
    </row>
    <row r="6" spans="1:11" ht="15">
      <c r="A6" s="13">
        <v>43961</v>
      </c>
      <c r="B6" s="7">
        <v>4</v>
      </c>
      <c r="C6" s="7" t="s">
        <v>8</v>
      </c>
      <c r="D6" s="7">
        <v>30.76</v>
      </c>
      <c r="E6" s="19">
        <f t="shared" si="0"/>
        <v>11.703511053315994</v>
      </c>
      <c r="F6" s="7" t="s">
        <v>7</v>
      </c>
      <c r="G6" s="7">
        <v>5.86</v>
      </c>
      <c r="H6" s="19">
        <f t="shared" si="1"/>
        <v>6.143344709897611</v>
      </c>
      <c r="I6" s="19">
        <f t="shared" si="2"/>
        <v>17.846855763213604</v>
      </c>
      <c r="J6" s="19">
        <f>+'Pejlinger B4'!H4</f>
        <v>8.67</v>
      </c>
      <c r="K6" s="19">
        <f t="shared" si="3"/>
        <v>2.0584608723429763</v>
      </c>
    </row>
    <row r="7" spans="1:11" ht="15">
      <c r="A7" s="13">
        <v>43989</v>
      </c>
      <c r="B7" s="7">
        <v>4</v>
      </c>
      <c r="C7" s="7" t="s">
        <v>8</v>
      </c>
      <c r="D7" s="7">
        <v>33.46</v>
      </c>
      <c r="E7" s="19">
        <f t="shared" si="0"/>
        <v>10.759115361625822</v>
      </c>
      <c r="F7" s="7" t="s">
        <v>7</v>
      </c>
      <c r="G7" s="7">
        <v>5.06</v>
      </c>
      <c r="H7" s="19">
        <f t="shared" si="1"/>
        <v>7.114624505928854</v>
      </c>
      <c r="I7" s="19">
        <f t="shared" si="2"/>
        <v>17.873739867554676</v>
      </c>
      <c r="J7" s="19">
        <f>+'Pejlinger B4'!H5</f>
        <v>8.169999999999998</v>
      </c>
      <c r="K7" s="19">
        <f t="shared" si="3"/>
        <v>2.187728257962629</v>
      </c>
    </row>
    <row r="8" spans="1:11" ht="15">
      <c r="A8" s="13">
        <v>44015</v>
      </c>
      <c r="B8" s="7">
        <v>4</v>
      </c>
      <c r="C8" s="7" t="s">
        <v>8</v>
      </c>
      <c r="D8" s="7">
        <v>32.46</v>
      </c>
      <c r="E8" s="19">
        <f t="shared" si="0"/>
        <v>11.090573012939002</v>
      </c>
      <c r="F8" s="7" t="s">
        <v>7</v>
      </c>
      <c r="G8" s="7">
        <v>5.26</v>
      </c>
      <c r="H8" s="19">
        <f t="shared" si="1"/>
        <v>6.844106463878327</v>
      </c>
      <c r="I8" s="19">
        <f t="shared" si="2"/>
        <v>17.93467947681733</v>
      </c>
      <c r="J8" s="19">
        <f>+'Pejlinger B4'!H6</f>
        <v>8.2</v>
      </c>
      <c r="K8" s="19">
        <f t="shared" si="3"/>
        <v>2.187156033758211</v>
      </c>
    </row>
    <row r="9" spans="1:11" ht="15">
      <c r="A9" s="13">
        <v>44049</v>
      </c>
      <c r="B9" s="7">
        <v>4</v>
      </c>
      <c r="C9" s="7" t="s">
        <v>8</v>
      </c>
      <c r="D9" s="7">
        <v>0</v>
      </c>
      <c r="E9" s="19"/>
      <c r="F9" s="7" t="s">
        <v>7</v>
      </c>
      <c r="G9" s="7">
        <v>5.13</v>
      </c>
      <c r="H9" s="19">
        <f t="shared" si="1"/>
        <v>7.017543859649123</v>
      </c>
      <c r="I9" s="19">
        <f t="shared" si="2"/>
        <v>7.017543859649123</v>
      </c>
      <c r="J9" s="19">
        <f>+'Pejlinger B4'!H7</f>
        <v>8.2</v>
      </c>
      <c r="K9" s="19">
        <f t="shared" si="3"/>
        <v>0.8557980316645273</v>
      </c>
    </row>
    <row r="10" spans="1:11" ht="15">
      <c r="A10" s="13">
        <v>44074</v>
      </c>
      <c r="B10" s="7">
        <v>4</v>
      </c>
      <c r="C10" s="7" t="s">
        <v>8</v>
      </c>
      <c r="D10" s="7">
        <v>33.89</v>
      </c>
      <c r="E10" s="19">
        <f t="shared" si="0"/>
        <v>10.622602537621718</v>
      </c>
      <c r="F10" s="7" t="s">
        <v>7</v>
      </c>
      <c r="G10" s="7">
        <v>4.45</v>
      </c>
      <c r="H10" s="19">
        <f t="shared" si="1"/>
        <v>8.089887640449437</v>
      </c>
      <c r="I10" s="19">
        <f aca="true" t="shared" si="4" ref="I10:I15">+E10+H10</f>
        <v>18.712490178071157</v>
      </c>
      <c r="J10" s="19">
        <f>+'Pejlinger B4'!H8</f>
        <v>7.7</v>
      </c>
      <c r="K10" s="19">
        <f t="shared" si="3"/>
        <v>2.430193529619631</v>
      </c>
    </row>
    <row r="11" spans="1:11" ht="15">
      <c r="A11" s="13">
        <v>44113</v>
      </c>
      <c r="B11" s="7">
        <v>4</v>
      </c>
      <c r="C11" s="7" t="s">
        <v>7</v>
      </c>
      <c r="D11" s="7">
        <v>4.69</v>
      </c>
      <c r="E11" s="19">
        <f>10/D11*3.6</f>
        <v>7.67590618336887</v>
      </c>
      <c r="F11" s="7" t="s">
        <v>7</v>
      </c>
      <c r="G11" s="7">
        <v>3.69</v>
      </c>
      <c r="H11" s="19">
        <f>10/G11*3.6</f>
        <v>9.75609756097561</v>
      </c>
      <c r="I11" s="19">
        <f t="shared" si="4"/>
        <v>17.432003744344478</v>
      </c>
      <c r="J11" s="19">
        <f>+'Pejlinger B4'!H9</f>
        <v>7.329999999999999</v>
      </c>
      <c r="K11" s="19">
        <f>+I11/J11</f>
        <v>2.3781724071411294</v>
      </c>
    </row>
    <row r="12" spans="1:11" ht="15">
      <c r="A12" s="13">
        <v>44141</v>
      </c>
      <c r="B12" s="7">
        <v>4</v>
      </c>
      <c r="C12" s="7" t="s">
        <v>7</v>
      </c>
      <c r="D12" s="7">
        <v>5.18</v>
      </c>
      <c r="E12" s="19">
        <f>10/D12*3.6</f>
        <v>6.94980694980695</v>
      </c>
      <c r="F12" s="7" t="s">
        <v>7</v>
      </c>
      <c r="G12" s="7">
        <v>3.77</v>
      </c>
      <c r="H12" s="19">
        <f>10/G12*3.6</f>
        <v>9.549071618037136</v>
      </c>
      <c r="I12" s="19">
        <f t="shared" si="4"/>
        <v>16.498878567844088</v>
      </c>
      <c r="J12" s="19">
        <f>+'Pejlinger B4'!H10</f>
        <v>7.829999999999999</v>
      </c>
      <c r="K12" s="19">
        <f>+I12/J12</f>
        <v>2.107136470989028</v>
      </c>
    </row>
    <row r="13" spans="1:11" ht="15">
      <c r="A13" s="13">
        <v>44169</v>
      </c>
      <c r="B13" s="7">
        <v>4</v>
      </c>
      <c r="C13" s="7" t="s">
        <v>7</v>
      </c>
      <c r="D13" s="7">
        <v>4.54</v>
      </c>
      <c r="E13" s="19">
        <f>10/D13*3.6</f>
        <v>7.929515418502202</v>
      </c>
      <c r="F13" s="7" t="s">
        <v>7</v>
      </c>
      <c r="G13" s="7">
        <v>4.97</v>
      </c>
      <c r="H13" s="19">
        <f>10/G13*3.6</f>
        <v>7.243460764587526</v>
      </c>
      <c r="I13" s="19">
        <f t="shared" si="4"/>
        <v>15.172976183089729</v>
      </c>
      <c r="J13" s="19">
        <f>+'Pejlinger B4'!H11</f>
        <v>7.0200000000000005</v>
      </c>
      <c r="K13" s="19">
        <f>+I13/J13</f>
        <v>2.16139261867375</v>
      </c>
    </row>
    <row r="14" spans="1:11" ht="15">
      <c r="A14" s="13">
        <v>44202</v>
      </c>
      <c r="B14" s="7">
        <v>4</v>
      </c>
      <c r="C14" s="7" t="s">
        <v>7</v>
      </c>
      <c r="D14" s="7">
        <v>4.98</v>
      </c>
      <c r="E14" s="19">
        <f>10/D14*3.6</f>
        <v>7.228915662650602</v>
      </c>
      <c r="F14" s="7" t="s">
        <v>7</v>
      </c>
      <c r="G14" s="7">
        <v>4.93</v>
      </c>
      <c r="H14" s="19">
        <f>10/G14*3.6</f>
        <v>7.302231237322515</v>
      </c>
      <c r="I14" s="19">
        <f t="shared" si="4"/>
        <v>14.531146899973116</v>
      </c>
      <c r="J14" s="19">
        <f>+'Pejlinger B4'!H12</f>
        <v>8.04</v>
      </c>
      <c r="K14" s="19">
        <f>+I14/J14</f>
        <v>1.8073565795986464</v>
      </c>
    </row>
    <row r="15" spans="1:11" ht="15">
      <c r="A15" s="13">
        <v>44232</v>
      </c>
      <c r="B15" s="7">
        <v>4</v>
      </c>
      <c r="C15" s="7" t="s">
        <v>7</v>
      </c>
      <c r="D15" s="7">
        <v>4.54</v>
      </c>
      <c r="E15" s="19">
        <f>10/D15*3.6</f>
        <v>7.929515418502202</v>
      </c>
      <c r="F15" s="7" t="s">
        <v>7</v>
      </c>
      <c r="G15" s="7">
        <v>5.48</v>
      </c>
      <c r="H15" s="19">
        <f>10/G15*3.6</f>
        <v>6.56934306569343</v>
      </c>
      <c r="I15" s="19">
        <f t="shared" si="4"/>
        <v>14.498858484195633</v>
      </c>
      <c r="J15" s="19">
        <f>+'Pejlinger B4'!H13</f>
        <v>7.9</v>
      </c>
      <c r="K15" s="19">
        <f>+I15/J15</f>
        <v>1.8352985423032446</v>
      </c>
    </row>
    <row r="16" spans="1:11" ht="15">
      <c r="A16" s="7"/>
      <c r="B16" s="7"/>
      <c r="C16" s="7"/>
      <c r="D16" s="7"/>
      <c r="E16" s="19"/>
      <c r="F16" s="8"/>
      <c r="G16" s="8"/>
      <c r="H16" s="8"/>
      <c r="I16" s="8"/>
      <c r="J16" s="8"/>
      <c r="K16" s="8"/>
    </row>
    <row r="17" spans="1:11" ht="15">
      <c r="A17" s="7"/>
      <c r="B17" s="7"/>
      <c r="C17" s="7"/>
      <c r="D17" s="7"/>
      <c r="E17" s="19"/>
      <c r="F17" s="8"/>
      <c r="G17" s="8"/>
      <c r="H17" s="8"/>
      <c r="I17" s="8"/>
      <c r="J17" s="8"/>
      <c r="K17" s="8"/>
    </row>
    <row r="18" spans="1:11" ht="15">
      <c r="A18" s="7"/>
      <c r="B18" s="7"/>
      <c r="C18" s="7"/>
      <c r="D18" s="7"/>
      <c r="E18" s="19"/>
      <c r="F18" s="8"/>
      <c r="G18" s="8"/>
      <c r="H18" s="8"/>
      <c r="I18" s="8"/>
      <c r="J18" s="8"/>
      <c r="K18" s="8"/>
    </row>
    <row r="19" spans="1:11" ht="15">
      <c r="A19" s="7"/>
      <c r="B19" s="7"/>
      <c r="C19" s="7"/>
      <c r="D19" s="7"/>
      <c r="E19" s="19"/>
      <c r="F19" s="8"/>
      <c r="G19" s="8"/>
      <c r="H19" s="8"/>
      <c r="I19" s="8"/>
      <c r="J19" s="8"/>
      <c r="K19" s="8"/>
    </row>
    <row r="20" spans="1:11" ht="15">
      <c r="A20" s="7"/>
      <c r="B20" s="7"/>
      <c r="C20" s="7"/>
      <c r="D20" s="7"/>
      <c r="E20" s="19"/>
      <c r="F20" s="8"/>
      <c r="G20" s="8"/>
      <c r="H20" s="8"/>
      <c r="I20" s="8"/>
      <c r="J20" s="8"/>
      <c r="K20" s="8"/>
    </row>
    <row r="21" spans="1:11" ht="15">
      <c r="A21" s="7"/>
      <c r="B21" s="7"/>
      <c r="C21" s="7"/>
      <c r="D21" s="7"/>
      <c r="E21" s="19"/>
      <c r="F21" s="8"/>
      <c r="G21" s="8"/>
      <c r="H21" s="8"/>
      <c r="I21" s="8"/>
      <c r="J21" s="8"/>
      <c r="K21" s="8"/>
    </row>
    <row r="22" spans="1:11" ht="15">
      <c r="A22" s="7"/>
      <c r="B22" s="7"/>
      <c r="C22" s="7"/>
      <c r="D22" s="7"/>
      <c r="E22" s="19"/>
      <c r="F22" s="8"/>
      <c r="G22" s="8"/>
      <c r="H22" s="8"/>
      <c r="I22" s="8"/>
      <c r="J22" s="8"/>
      <c r="K22" s="8"/>
    </row>
    <row r="23" spans="1:11" ht="15">
      <c r="A23" s="7"/>
      <c r="B23" s="7"/>
      <c r="C23" s="7"/>
      <c r="D23" s="7"/>
      <c r="E23" s="19"/>
      <c r="F23" s="8"/>
      <c r="G23" s="8"/>
      <c r="H23" s="8"/>
      <c r="I23" s="8"/>
      <c r="J23" s="8"/>
      <c r="K23" s="8"/>
    </row>
    <row r="24" spans="1:11" ht="15">
      <c r="A24" s="7"/>
      <c r="B24" s="7"/>
      <c r="C24" s="7"/>
      <c r="D24" s="7"/>
      <c r="E24" s="19"/>
      <c r="F24" s="8"/>
      <c r="G24" s="8"/>
      <c r="H24" s="8"/>
      <c r="I24" s="8"/>
      <c r="J24" s="8"/>
      <c r="K24" s="8"/>
    </row>
  </sheetData>
  <sheetProtection/>
  <mergeCells count="2">
    <mergeCell ref="C1:E1"/>
    <mergeCell ref="F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30">
      <selection activeCell="A58" sqref="A58"/>
    </sheetView>
  </sheetViews>
  <sheetFormatPr defaultColWidth="9.140625" defaultRowHeight="15"/>
  <cols>
    <col min="1" max="1" width="9.57421875" style="5" bestFit="1" customWidth="1"/>
    <col min="2" max="2" width="9.00390625" style="5" customWidth="1"/>
    <col min="3" max="3" width="10.7109375" style="5" bestFit="1" customWidth="1"/>
    <col min="4" max="5" width="9.00390625" style="5" customWidth="1"/>
    <col min="6" max="6" width="12.28125" style="15" customWidth="1"/>
    <col min="9" max="9" width="16.28125" style="0" customWidth="1"/>
  </cols>
  <sheetData>
    <row r="1" spans="1:6" ht="15">
      <c r="A1" s="9" t="s">
        <v>4</v>
      </c>
      <c r="B1" s="9" t="s">
        <v>0</v>
      </c>
      <c r="C1" s="9" t="s">
        <v>1</v>
      </c>
      <c r="D1" s="9" t="s">
        <v>2</v>
      </c>
      <c r="E1" s="9" t="s">
        <v>3</v>
      </c>
      <c r="F1" s="14" t="s">
        <v>21</v>
      </c>
    </row>
    <row r="2" spans="1:6" ht="15">
      <c r="A2" s="10">
        <v>43873</v>
      </c>
      <c r="B2" s="5">
        <v>1</v>
      </c>
      <c r="C2" s="5" t="s">
        <v>5</v>
      </c>
      <c r="D2" s="5" t="s">
        <v>7</v>
      </c>
      <c r="E2" s="5">
        <v>6.26</v>
      </c>
      <c r="F2" s="15">
        <f>10/E2*3.6</f>
        <v>5.7507987220447285</v>
      </c>
    </row>
    <row r="3" spans="1:6" ht="15">
      <c r="A3" s="10">
        <v>43873</v>
      </c>
      <c r="B3" s="5">
        <v>1</v>
      </c>
      <c r="C3" s="5" t="s">
        <v>6</v>
      </c>
      <c r="D3" s="5" t="s">
        <v>7</v>
      </c>
      <c r="E3" s="5">
        <v>10.26</v>
      </c>
      <c r="F3" s="15">
        <f>10/E3*3.6</f>
        <v>3.5087719298245617</v>
      </c>
    </row>
    <row r="4" spans="1:6" ht="15">
      <c r="A4" s="10">
        <v>43873</v>
      </c>
      <c r="B4" s="5">
        <v>2</v>
      </c>
      <c r="C4" s="5" t="s">
        <v>5</v>
      </c>
      <c r="D4" s="5" t="s">
        <v>8</v>
      </c>
      <c r="E4" s="5">
        <v>48.83</v>
      </c>
      <c r="F4" s="15">
        <f>100/E4*3.6</f>
        <v>7.372516895351219</v>
      </c>
    </row>
    <row r="5" spans="1:6" ht="15">
      <c r="A5" s="10">
        <v>43873</v>
      </c>
      <c r="B5" s="5">
        <v>2</v>
      </c>
      <c r="C5" s="5" t="s">
        <v>6</v>
      </c>
      <c r="D5" s="5" t="s">
        <v>7</v>
      </c>
      <c r="E5" s="5">
        <v>5.23</v>
      </c>
      <c r="F5" s="15">
        <f aca="true" t="shared" si="0" ref="F5:F57">10/E5*3.6</f>
        <v>6.8833652007648185</v>
      </c>
    </row>
    <row r="6" spans="1:6" ht="15">
      <c r="A6" s="10">
        <v>43873</v>
      </c>
      <c r="B6" s="5">
        <v>3</v>
      </c>
      <c r="C6" s="5" t="s">
        <v>5</v>
      </c>
      <c r="D6" s="5" t="s">
        <v>7</v>
      </c>
      <c r="E6" s="5">
        <v>7.76</v>
      </c>
      <c r="F6" s="15">
        <f t="shared" si="0"/>
        <v>4.639175257731959</v>
      </c>
    </row>
    <row r="7" spans="1:6" ht="15">
      <c r="A7" s="10">
        <v>43873</v>
      </c>
      <c r="B7" s="5">
        <v>3</v>
      </c>
      <c r="C7" s="5" t="s">
        <v>6</v>
      </c>
      <c r="D7" s="5" t="s">
        <v>7</v>
      </c>
      <c r="E7" s="5">
        <v>7.29</v>
      </c>
      <c r="F7" s="15">
        <f t="shared" si="0"/>
        <v>4.938271604938272</v>
      </c>
    </row>
    <row r="8" spans="1:6" ht="15">
      <c r="A8" s="10">
        <v>43873</v>
      </c>
      <c r="B8" s="5">
        <v>4</v>
      </c>
      <c r="C8" s="5" t="s">
        <v>5</v>
      </c>
      <c r="D8" s="5" t="s">
        <v>8</v>
      </c>
      <c r="E8" s="5">
        <v>38.44</v>
      </c>
      <c r="F8" s="15">
        <f>100/E8*3.6</f>
        <v>9.365244536940686</v>
      </c>
    </row>
    <row r="9" spans="1:6" ht="15">
      <c r="A9" s="10">
        <v>43873</v>
      </c>
      <c r="B9" s="5">
        <v>4</v>
      </c>
      <c r="C9" s="5" t="s">
        <v>6</v>
      </c>
      <c r="D9" s="5" t="s">
        <v>7</v>
      </c>
      <c r="E9" s="5">
        <v>5.27</v>
      </c>
      <c r="F9" s="15">
        <f t="shared" si="0"/>
        <v>6.831119544592031</v>
      </c>
    </row>
    <row r="10" spans="1:6" ht="15">
      <c r="A10" s="10">
        <v>43896</v>
      </c>
      <c r="B10" s="5">
        <v>1</v>
      </c>
      <c r="C10" s="5" t="s">
        <v>5</v>
      </c>
      <c r="D10" s="5" t="s">
        <v>7</v>
      </c>
      <c r="E10" s="5">
        <v>7.26</v>
      </c>
      <c r="F10" s="15">
        <f t="shared" si="0"/>
        <v>4.958677685950414</v>
      </c>
    </row>
    <row r="11" spans="1:6" ht="15">
      <c r="A11" s="10">
        <v>43896</v>
      </c>
      <c r="B11" s="5">
        <v>1</v>
      </c>
      <c r="C11" s="5" t="s">
        <v>6</v>
      </c>
      <c r="D11" s="5" t="s">
        <v>7</v>
      </c>
      <c r="E11" s="5">
        <v>9.93</v>
      </c>
      <c r="F11" s="15">
        <f t="shared" si="0"/>
        <v>3.6253776435045317</v>
      </c>
    </row>
    <row r="12" spans="1:6" ht="15">
      <c r="A12" s="10">
        <v>43896</v>
      </c>
      <c r="B12" s="5">
        <v>2</v>
      </c>
      <c r="C12" s="5" t="s">
        <v>5</v>
      </c>
      <c r="D12" s="5" t="s">
        <v>8</v>
      </c>
      <c r="E12" s="5">
        <v>34.46</v>
      </c>
      <c r="F12" s="15">
        <f>100/E12*3.6</f>
        <v>10.44689495066744</v>
      </c>
    </row>
    <row r="13" spans="1:6" ht="15">
      <c r="A13" s="10">
        <v>43896</v>
      </c>
      <c r="B13" s="5">
        <v>2</v>
      </c>
      <c r="C13" s="5" t="s">
        <v>6</v>
      </c>
      <c r="D13" s="5" t="s">
        <v>7</v>
      </c>
      <c r="E13" s="5">
        <v>5.3</v>
      </c>
      <c r="F13" s="15">
        <f t="shared" si="0"/>
        <v>6.7924528301886795</v>
      </c>
    </row>
    <row r="14" spans="1:6" ht="15">
      <c r="A14" s="10">
        <v>43896</v>
      </c>
      <c r="B14" s="5">
        <v>3</v>
      </c>
      <c r="C14" s="5" t="s">
        <v>5</v>
      </c>
      <c r="D14" s="5" t="s">
        <v>7</v>
      </c>
      <c r="E14" s="5">
        <v>6.35</v>
      </c>
      <c r="F14" s="15">
        <f t="shared" si="0"/>
        <v>5.669291338582678</v>
      </c>
    </row>
    <row r="15" spans="1:6" ht="15">
      <c r="A15" s="10">
        <v>43896</v>
      </c>
      <c r="B15" s="5">
        <v>3</v>
      </c>
      <c r="C15" s="5" t="s">
        <v>6</v>
      </c>
      <c r="D15" s="5" t="s">
        <v>7</v>
      </c>
      <c r="E15" s="5">
        <v>6.4</v>
      </c>
      <c r="F15" s="15">
        <f t="shared" si="0"/>
        <v>5.625</v>
      </c>
    </row>
    <row r="16" spans="1:15" ht="15">
      <c r="A16" s="10">
        <v>43896</v>
      </c>
      <c r="B16" s="5">
        <v>4</v>
      </c>
      <c r="C16" s="5" t="s">
        <v>5</v>
      </c>
      <c r="D16" s="5" t="s">
        <v>8</v>
      </c>
      <c r="E16" s="5">
        <v>26.79</v>
      </c>
      <c r="F16" s="15">
        <f>100/E16*3.6</f>
        <v>13.43784994400896</v>
      </c>
      <c r="J16" t="s">
        <v>18</v>
      </c>
      <c r="K16" t="s">
        <v>19</v>
      </c>
      <c r="L16" s="4"/>
      <c r="O16" t="e">
        <f>(100/sek)*3.6</f>
        <v>#NAME?</v>
      </c>
    </row>
    <row r="17" spans="1:15" ht="15">
      <c r="A17" s="10">
        <v>43896</v>
      </c>
      <c r="B17" s="5">
        <v>4</v>
      </c>
      <c r="C17" s="5" t="s">
        <v>6</v>
      </c>
      <c r="D17" s="5" t="s">
        <v>7</v>
      </c>
      <c r="E17" s="5">
        <v>5.23</v>
      </c>
      <c r="F17" s="15">
        <f t="shared" si="0"/>
        <v>6.8833652007648185</v>
      </c>
      <c r="J17" t="s">
        <v>7</v>
      </c>
      <c r="K17" t="s">
        <v>20</v>
      </c>
      <c r="L17" s="4"/>
      <c r="O17" t="e">
        <f>(10/sek)*3.6</f>
        <v>#NAME?</v>
      </c>
    </row>
    <row r="18" spans="1:12" ht="15">
      <c r="A18" s="10">
        <v>43929</v>
      </c>
      <c r="B18" s="5">
        <v>1</v>
      </c>
      <c r="C18" s="5" t="s">
        <v>5</v>
      </c>
      <c r="D18" s="5" t="s">
        <v>7</v>
      </c>
      <c r="E18" s="5">
        <v>6.2</v>
      </c>
      <c r="F18" s="15">
        <f t="shared" si="0"/>
        <v>5.806451612903226</v>
      </c>
      <c r="L18" s="4"/>
    </row>
    <row r="19" spans="1:6" ht="15">
      <c r="A19" s="10">
        <v>43929</v>
      </c>
      <c r="B19" s="5">
        <v>1</v>
      </c>
      <c r="C19" s="5" t="s">
        <v>6</v>
      </c>
      <c r="D19" s="5" t="s">
        <v>7</v>
      </c>
      <c r="E19" s="5">
        <v>10.1</v>
      </c>
      <c r="F19" s="15">
        <f t="shared" si="0"/>
        <v>3.5643564356435644</v>
      </c>
    </row>
    <row r="20" spans="1:6" ht="15">
      <c r="A20" s="10">
        <v>43929</v>
      </c>
      <c r="B20" s="5">
        <v>2</v>
      </c>
      <c r="C20" s="5" t="s">
        <v>5</v>
      </c>
      <c r="D20" s="5" t="s">
        <v>8</v>
      </c>
      <c r="E20" s="5">
        <v>38.32</v>
      </c>
      <c r="F20" s="15">
        <f>100/E20*3.6</f>
        <v>9.394572025052192</v>
      </c>
    </row>
    <row r="21" spans="1:6" ht="15">
      <c r="A21" s="10">
        <v>43929</v>
      </c>
      <c r="B21" s="5">
        <v>2</v>
      </c>
      <c r="C21" s="5" t="s">
        <v>6</v>
      </c>
      <c r="D21" s="5" t="s">
        <v>7</v>
      </c>
      <c r="E21" s="5">
        <v>5.31</v>
      </c>
      <c r="F21" s="15">
        <f t="shared" si="0"/>
        <v>6.779661016949153</v>
      </c>
    </row>
    <row r="22" spans="1:6" ht="15">
      <c r="A22" s="10">
        <v>43929</v>
      </c>
      <c r="B22" s="5">
        <v>3</v>
      </c>
      <c r="C22" s="5" t="s">
        <v>5</v>
      </c>
      <c r="D22" s="5" t="s">
        <v>7</v>
      </c>
      <c r="E22" s="5">
        <v>7.19</v>
      </c>
      <c r="F22" s="15">
        <f t="shared" si="0"/>
        <v>5.006954102920723</v>
      </c>
    </row>
    <row r="23" spans="1:6" ht="15">
      <c r="A23" s="10">
        <v>43929</v>
      </c>
      <c r="B23" s="5">
        <v>3</v>
      </c>
      <c r="C23" s="5" t="s">
        <v>6</v>
      </c>
      <c r="D23" s="5" t="s">
        <v>7</v>
      </c>
      <c r="E23" s="5">
        <v>7.19</v>
      </c>
      <c r="F23" s="15">
        <f t="shared" si="0"/>
        <v>5.006954102920723</v>
      </c>
    </row>
    <row r="24" spans="1:6" ht="15">
      <c r="A24" s="10">
        <v>43929</v>
      </c>
      <c r="B24" s="5">
        <v>4</v>
      </c>
      <c r="C24" s="5" t="s">
        <v>5</v>
      </c>
      <c r="D24" s="5" t="s">
        <v>8</v>
      </c>
      <c r="E24" s="5">
        <v>28.35</v>
      </c>
      <c r="F24" s="15">
        <f>100/E24*3.6</f>
        <v>12.698412698412698</v>
      </c>
    </row>
    <row r="25" spans="1:6" ht="15">
      <c r="A25" s="10">
        <v>43929</v>
      </c>
      <c r="B25" s="5">
        <v>4</v>
      </c>
      <c r="C25" s="5" t="s">
        <v>6</v>
      </c>
      <c r="D25" s="5" t="s">
        <v>7</v>
      </c>
      <c r="E25" s="5">
        <v>5.48</v>
      </c>
      <c r="F25" s="15">
        <f t="shared" si="0"/>
        <v>6.56934306569343</v>
      </c>
    </row>
    <row r="26" spans="1:6" ht="15">
      <c r="A26" s="11">
        <v>43961</v>
      </c>
      <c r="B26" s="5">
        <v>1</v>
      </c>
      <c r="C26" s="5" t="s">
        <v>5</v>
      </c>
      <c r="D26" s="5" t="s">
        <v>7</v>
      </c>
      <c r="E26" s="5">
        <v>6.06</v>
      </c>
      <c r="F26" s="15">
        <f t="shared" si="0"/>
        <v>5.940594059405941</v>
      </c>
    </row>
    <row r="27" spans="1:6" ht="15">
      <c r="A27" s="11">
        <v>43961</v>
      </c>
      <c r="B27" s="5">
        <v>1</v>
      </c>
      <c r="C27" s="5" t="s">
        <v>6</v>
      </c>
      <c r="D27" s="5" t="s">
        <v>7</v>
      </c>
      <c r="E27" s="5">
        <v>10.07</v>
      </c>
      <c r="F27" s="15">
        <f t="shared" si="0"/>
        <v>3.5749751737835154</v>
      </c>
    </row>
    <row r="28" spans="1:6" ht="15">
      <c r="A28" s="11">
        <v>43961</v>
      </c>
      <c r="B28" s="5">
        <v>2</v>
      </c>
      <c r="C28" s="5" t="s">
        <v>5</v>
      </c>
      <c r="D28" s="5" t="s">
        <v>8</v>
      </c>
      <c r="E28" s="5">
        <v>38.55</v>
      </c>
      <c r="F28" s="15">
        <f>100/E28*3.6</f>
        <v>9.33852140077821</v>
      </c>
    </row>
    <row r="29" spans="1:6" ht="15">
      <c r="A29" s="11">
        <v>43961</v>
      </c>
      <c r="B29" s="5">
        <v>2</v>
      </c>
      <c r="C29" s="5" t="s">
        <v>6</v>
      </c>
      <c r="D29" s="5" t="s">
        <v>7</v>
      </c>
      <c r="E29" s="5">
        <v>5.8</v>
      </c>
      <c r="F29" s="15">
        <f t="shared" si="0"/>
        <v>6.206896551724139</v>
      </c>
    </row>
    <row r="30" spans="1:6" ht="15">
      <c r="A30" s="11">
        <v>43961</v>
      </c>
      <c r="B30" s="5">
        <v>3</v>
      </c>
      <c r="C30" s="5" t="s">
        <v>5</v>
      </c>
      <c r="D30" s="5" t="s">
        <v>7</v>
      </c>
      <c r="E30" s="5">
        <v>7.23</v>
      </c>
      <c r="F30" s="15">
        <f t="shared" si="0"/>
        <v>4.979253112033195</v>
      </c>
    </row>
    <row r="31" spans="1:6" ht="15">
      <c r="A31" s="11">
        <v>43961</v>
      </c>
      <c r="B31" s="5">
        <v>3</v>
      </c>
      <c r="C31" s="5" t="s">
        <v>6</v>
      </c>
      <c r="D31" s="5" t="s">
        <v>7</v>
      </c>
      <c r="E31" s="5">
        <v>7.59</v>
      </c>
      <c r="F31" s="15">
        <f t="shared" si="0"/>
        <v>4.743083003952569</v>
      </c>
    </row>
    <row r="32" spans="1:6" ht="15">
      <c r="A32" s="11">
        <v>43961</v>
      </c>
      <c r="B32" s="5">
        <v>4</v>
      </c>
      <c r="C32" s="5" t="s">
        <v>5</v>
      </c>
      <c r="D32" s="5" t="s">
        <v>8</v>
      </c>
      <c r="E32" s="5">
        <v>30.76</v>
      </c>
      <c r="F32" s="15">
        <f>100/E32*3.6</f>
        <v>11.703511053315994</v>
      </c>
    </row>
    <row r="33" spans="1:6" ht="15">
      <c r="A33" s="11">
        <v>43961</v>
      </c>
      <c r="B33" s="5">
        <v>4</v>
      </c>
      <c r="C33" s="5" t="s">
        <v>6</v>
      </c>
      <c r="D33" s="5" t="s">
        <v>7</v>
      </c>
      <c r="E33" s="5">
        <v>5.86</v>
      </c>
      <c r="F33" s="15">
        <f t="shared" si="0"/>
        <v>6.143344709897611</v>
      </c>
    </row>
    <row r="34" spans="1:6" ht="15">
      <c r="A34" s="11">
        <v>43989</v>
      </c>
      <c r="B34" s="5">
        <v>1</v>
      </c>
      <c r="C34" s="5" t="s">
        <v>5</v>
      </c>
      <c r="D34" s="5" t="s">
        <v>7</v>
      </c>
      <c r="E34" s="5">
        <v>6.41</v>
      </c>
      <c r="F34" s="15">
        <f t="shared" si="0"/>
        <v>5.61622464898596</v>
      </c>
    </row>
    <row r="35" spans="1:6" ht="15">
      <c r="A35" s="11">
        <v>43989</v>
      </c>
      <c r="B35" s="5">
        <v>1</v>
      </c>
      <c r="C35" s="5" t="s">
        <v>6</v>
      </c>
      <c r="D35" s="5" t="s">
        <v>7</v>
      </c>
      <c r="E35" s="5">
        <v>9.79</v>
      </c>
      <c r="F35" s="15">
        <f t="shared" si="0"/>
        <v>3.6772216547497454</v>
      </c>
    </row>
    <row r="36" spans="1:6" ht="15">
      <c r="A36" s="11">
        <v>43989</v>
      </c>
      <c r="B36" s="5">
        <v>2</v>
      </c>
      <c r="C36" s="5" t="s">
        <v>5</v>
      </c>
      <c r="D36" s="5" t="s">
        <v>8</v>
      </c>
      <c r="E36" s="5">
        <v>47.63</v>
      </c>
      <c r="F36" s="15">
        <f>100/E36*3.6</f>
        <v>7.558261599832038</v>
      </c>
    </row>
    <row r="37" spans="1:6" ht="15">
      <c r="A37" s="11">
        <v>43989</v>
      </c>
      <c r="B37" s="5">
        <v>2</v>
      </c>
      <c r="C37" s="5" t="s">
        <v>6</v>
      </c>
      <c r="D37" s="5" t="s">
        <v>7</v>
      </c>
      <c r="E37" s="5">
        <v>5.33</v>
      </c>
      <c r="F37" s="15">
        <f t="shared" si="0"/>
        <v>6.75422138836773</v>
      </c>
    </row>
    <row r="38" spans="1:6" ht="15">
      <c r="A38" s="11">
        <v>43989</v>
      </c>
      <c r="B38" s="5">
        <v>3</v>
      </c>
      <c r="C38" s="5" t="s">
        <v>5</v>
      </c>
      <c r="D38" s="5" t="s">
        <v>7</v>
      </c>
      <c r="E38" s="5">
        <v>8.14</v>
      </c>
      <c r="F38" s="15">
        <f t="shared" si="0"/>
        <v>4.422604422604422</v>
      </c>
    </row>
    <row r="39" spans="1:6" ht="15">
      <c r="A39" s="11">
        <v>43989</v>
      </c>
      <c r="B39" s="5">
        <v>3</v>
      </c>
      <c r="C39" s="5" t="s">
        <v>6</v>
      </c>
      <c r="D39" s="5" t="s">
        <v>7</v>
      </c>
      <c r="E39" s="5">
        <v>6.46</v>
      </c>
      <c r="F39" s="15">
        <f t="shared" si="0"/>
        <v>5.572755417956657</v>
      </c>
    </row>
    <row r="40" spans="1:6" ht="15">
      <c r="A40" s="11">
        <v>43989</v>
      </c>
      <c r="B40" s="5">
        <v>4</v>
      </c>
      <c r="C40" s="5" t="s">
        <v>5</v>
      </c>
      <c r="D40" s="5" t="s">
        <v>8</v>
      </c>
      <c r="E40" s="5">
        <v>33.46</v>
      </c>
      <c r="F40" s="15">
        <f>100/E40*3.6</f>
        <v>10.759115361625822</v>
      </c>
    </row>
    <row r="41" spans="1:6" ht="15">
      <c r="A41" s="11">
        <v>43989</v>
      </c>
      <c r="B41" s="5">
        <v>4</v>
      </c>
      <c r="C41" s="5" t="s">
        <v>6</v>
      </c>
      <c r="D41" s="5" t="s">
        <v>7</v>
      </c>
      <c r="E41" s="5">
        <v>5.06</v>
      </c>
      <c r="F41" s="15">
        <f t="shared" si="0"/>
        <v>7.114624505928854</v>
      </c>
    </row>
    <row r="42" spans="1:6" ht="15">
      <c r="A42" s="11">
        <v>44015</v>
      </c>
      <c r="B42" s="5">
        <v>1</v>
      </c>
      <c r="C42" s="5" t="s">
        <v>5</v>
      </c>
      <c r="D42" s="5" t="s">
        <v>7</v>
      </c>
      <c r="E42" s="5">
        <v>6.36</v>
      </c>
      <c r="F42" s="15">
        <f t="shared" si="0"/>
        <v>5.660377358490566</v>
      </c>
    </row>
    <row r="43" spans="1:6" ht="15">
      <c r="A43" s="11">
        <v>44015</v>
      </c>
      <c r="B43" s="5">
        <v>1</v>
      </c>
      <c r="C43" s="5" t="s">
        <v>6</v>
      </c>
      <c r="D43" s="5" t="s">
        <v>7</v>
      </c>
      <c r="E43" s="5">
        <v>9.91</v>
      </c>
      <c r="F43" s="15">
        <f t="shared" si="0"/>
        <v>3.632694248234107</v>
      </c>
    </row>
    <row r="44" spans="1:6" ht="15">
      <c r="A44" s="11">
        <v>44015</v>
      </c>
      <c r="B44" s="5">
        <v>2</v>
      </c>
      <c r="C44" s="5" t="s">
        <v>5</v>
      </c>
      <c r="D44" s="5" t="s">
        <v>8</v>
      </c>
      <c r="E44" s="5">
        <v>44.23</v>
      </c>
      <c r="F44" s="15">
        <f>100/E44*3.6</f>
        <v>8.13927198733891</v>
      </c>
    </row>
    <row r="45" spans="1:6" ht="15">
      <c r="A45" s="11">
        <v>44015</v>
      </c>
      <c r="B45" s="5">
        <v>2</v>
      </c>
      <c r="C45" s="5" t="s">
        <v>6</v>
      </c>
      <c r="D45" s="5" t="s">
        <v>7</v>
      </c>
      <c r="E45" s="5">
        <v>5.46</v>
      </c>
      <c r="F45" s="15">
        <f t="shared" si="0"/>
        <v>6.593406593406593</v>
      </c>
    </row>
    <row r="46" spans="1:6" ht="15">
      <c r="A46" s="11">
        <v>44015</v>
      </c>
      <c r="B46" s="5">
        <v>3</v>
      </c>
      <c r="C46" s="5" t="s">
        <v>5</v>
      </c>
      <c r="D46" s="5" t="s">
        <v>7</v>
      </c>
      <c r="E46" s="5">
        <v>8.07</v>
      </c>
      <c r="F46" s="15">
        <f t="shared" si="0"/>
        <v>4.4609665427509295</v>
      </c>
    </row>
    <row r="47" spans="1:6" ht="15">
      <c r="A47" s="11">
        <v>44015</v>
      </c>
      <c r="B47" s="5">
        <v>3</v>
      </c>
      <c r="C47" s="5" t="s">
        <v>6</v>
      </c>
      <c r="D47" s="5" t="s">
        <v>7</v>
      </c>
      <c r="E47" s="5">
        <v>6.76</v>
      </c>
      <c r="F47" s="15">
        <f t="shared" si="0"/>
        <v>5.325443786982249</v>
      </c>
    </row>
    <row r="48" spans="1:6" ht="15">
      <c r="A48" s="11">
        <v>44015</v>
      </c>
      <c r="B48" s="5">
        <v>4</v>
      </c>
      <c r="C48" s="5" t="s">
        <v>5</v>
      </c>
      <c r="D48" s="5" t="s">
        <v>8</v>
      </c>
      <c r="E48" s="5">
        <v>32.46</v>
      </c>
      <c r="F48" s="15">
        <f>100/E48*3.6</f>
        <v>11.090573012939002</v>
      </c>
    </row>
    <row r="49" spans="1:6" ht="15">
      <c r="A49" s="11">
        <v>44015</v>
      </c>
      <c r="B49" s="5">
        <v>4</v>
      </c>
      <c r="C49" s="5" t="s">
        <v>6</v>
      </c>
      <c r="D49" s="5" t="s">
        <v>7</v>
      </c>
      <c r="E49" s="5">
        <v>5.26</v>
      </c>
      <c r="F49" s="15">
        <f t="shared" si="0"/>
        <v>6.844106463878327</v>
      </c>
    </row>
    <row r="50" spans="1:6" ht="15">
      <c r="A50" s="11">
        <v>44074</v>
      </c>
      <c r="B50" s="5">
        <v>1</v>
      </c>
      <c r="C50" s="5" t="s">
        <v>5</v>
      </c>
      <c r="D50" s="5" t="s">
        <v>7</v>
      </c>
      <c r="E50" s="5">
        <v>6.36</v>
      </c>
      <c r="F50" s="15">
        <f t="shared" si="0"/>
        <v>5.660377358490566</v>
      </c>
    </row>
    <row r="51" spans="1:6" ht="15">
      <c r="A51" s="11">
        <v>44074</v>
      </c>
      <c r="B51" s="5">
        <v>1</v>
      </c>
      <c r="C51" s="5" t="s">
        <v>6</v>
      </c>
      <c r="D51" s="5" t="s">
        <v>7</v>
      </c>
      <c r="E51" s="5">
        <v>9.8</v>
      </c>
      <c r="F51" s="15">
        <f t="shared" si="0"/>
        <v>3.673469387755102</v>
      </c>
    </row>
    <row r="52" spans="1:5" ht="15">
      <c r="A52" s="11">
        <v>44074</v>
      </c>
      <c r="B52" s="5">
        <v>2</v>
      </c>
      <c r="C52" s="5" t="s">
        <v>5</v>
      </c>
      <c r="D52" s="5" t="s">
        <v>8</v>
      </c>
      <c r="E52" s="5">
        <v>0</v>
      </c>
    </row>
    <row r="53" spans="1:6" ht="15">
      <c r="A53" s="11">
        <v>44074</v>
      </c>
      <c r="B53" s="5">
        <v>2</v>
      </c>
      <c r="C53" s="5" t="s">
        <v>6</v>
      </c>
      <c r="D53" s="5" t="s">
        <v>7</v>
      </c>
      <c r="E53" s="5">
        <v>5.44</v>
      </c>
      <c r="F53" s="15">
        <f t="shared" si="0"/>
        <v>6.617647058823529</v>
      </c>
    </row>
    <row r="54" spans="1:5" ht="15">
      <c r="A54" s="11">
        <v>44074</v>
      </c>
      <c r="B54" s="5">
        <v>3</v>
      </c>
      <c r="C54" s="5" t="s">
        <v>5</v>
      </c>
      <c r="D54" s="5" t="s">
        <v>7</v>
      </c>
      <c r="E54" s="5">
        <v>0</v>
      </c>
    </row>
    <row r="55" spans="1:6" ht="15">
      <c r="A55" s="11">
        <v>44074</v>
      </c>
      <c r="B55" s="5">
        <v>3</v>
      </c>
      <c r="C55" s="5" t="s">
        <v>6</v>
      </c>
      <c r="D55" s="5" t="s">
        <v>7</v>
      </c>
      <c r="E55" s="5">
        <v>6.74</v>
      </c>
      <c r="F55" s="15">
        <f t="shared" si="0"/>
        <v>5.341246290801187</v>
      </c>
    </row>
    <row r="56" spans="1:5" ht="15">
      <c r="A56" s="11">
        <v>44074</v>
      </c>
      <c r="B56" s="5">
        <v>4</v>
      </c>
      <c r="C56" s="5" t="s">
        <v>5</v>
      </c>
      <c r="D56" s="5" t="s">
        <v>8</v>
      </c>
      <c r="E56" s="5">
        <v>0</v>
      </c>
    </row>
    <row r="57" spans="1:6" ht="15">
      <c r="A57" s="11">
        <v>44074</v>
      </c>
      <c r="B57" s="5">
        <v>4</v>
      </c>
      <c r="C57" s="5" t="s">
        <v>6</v>
      </c>
      <c r="D57" s="5" t="s">
        <v>7</v>
      </c>
      <c r="E57" s="5">
        <v>5.13</v>
      </c>
      <c r="F57" s="15">
        <f t="shared" si="0"/>
        <v>7.017543859649123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 Madsen</dc:creator>
  <cp:keywords/>
  <dc:description/>
  <cp:lastModifiedBy>Dorthe Michelsen</cp:lastModifiedBy>
  <cp:lastPrinted>2020-08-05T08:29:06Z</cp:lastPrinted>
  <dcterms:created xsi:type="dcterms:W3CDTF">2020-02-12T15:13:43Z</dcterms:created>
  <dcterms:modified xsi:type="dcterms:W3CDTF">2021-02-09T07:18:12Z</dcterms:modified>
  <cp:category/>
  <cp:version/>
  <cp:contentType/>
  <cp:contentStatus/>
</cp:coreProperties>
</file>